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e\CONTRACT REPRESENTATIVE\TRAVEL\TA Request\FY23\"/>
    </mc:Choice>
  </mc:AlternateContent>
  <workbookProtection workbookAlgorithmName="SHA-512" workbookHashValue="3DFTb7RPeEYp0pxO0rxWqPJT/bbRtLDqq0lw8APYFjGuyD8snOvE7jqOlJaTCd3kzm0JwvNd7amoaeG/2hxLew==" workbookSaltValue="FbpzukSaQc4J0Ileb8nB1w==" workbookSpinCount="100000" lockStructure="1"/>
  <bookViews>
    <workbookView xWindow="0" yWindow="0" windowWidth="21000" windowHeight="11988"/>
  </bookViews>
  <sheets>
    <sheet name="TA Authorization" sheetId="1" r:id="rId1"/>
    <sheet name="Expense Report" sheetId="5" r:id="rId2"/>
    <sheet name="Trip Report" sheetId="6" r:id="rId3"/>
  </sheets>
  <calcPr calcId="162913"/>
</workbook>
</file>

<file path=xl/calcChain.xml><?xml version="1.0" encoding="utf-8"?>
<calcChain xmlns="http://schemas.openxmlformats.org/spreadsheetml/2006/main">
  <c r="D40" i="1" l="1"/>
  <c r="D39" i="1"/>
  <c r="C19" i="5" l="1"/>
  <c r="D19" i="5"/>
  <c r="E19" i="5"/>
  <c r="F19" i="5"/>
  <c r="G19" i="5"/>
  <c r="H19" i="5"/>
  <c r="I19" i="5"/>
  <c r="J19" i="5"/>
  <c r="K19" i="5"/>
  <c r="B7" i="6" l="1"/>
  <c r="C7" i="5"/>
  <c r="C25" i="5" l="1"/>
  <c r="C24" i="5"/>
  <c r="C23" i="5"/>
  <c r="C22" i="5"/>
  <c r="H40" i="1"/>
  <c r="F17" i="1"/>
  <c r="L12" i="5"/>
  <c r="L13" i="5"/>
  <c r="L14" i="5"/>
  <c r="L15" i="5"/>
  <c r="L16" i="5"/>
  <c r="L17" i="5"/>
  <c r="L18" i="5"/>
  <c r="F20" i="1"/>
  <c r="H20" i="1" s="1"/>
  <c r="H38" i="1" s="1"/>
  <c r="D22" i="5" s="1"/>
  <c r="B10" i="6"/>
  <c r="B9" i="6"/>
  <c r="H34" i="1"/>
  <c r="D46" i="1"/>
  <c r="D45" i="1"/>
  <c r="D42" i="1"/>
  <c r="D43" i="1"/>
  <c r="D41" i="1"/>
  <c r="H44" i="1"/>
  <c r="D25" i="5" s="1"/>
  <c r="H42" i="1"/>
  <c r="D24" i="5" s="1"/>
  <c r="D23" i="5"/>
  <c r="F15" i="1"/>
  <c r="H15" i="1" s="1"/>
  <c r="C4" i="5"/>
  <c r="B6" i="6"/>
  <c r="B5" i="6"/>
  <c r="B4" i="6"/>
  <c r="C8" i="5"/>
  <c r="I7" i="5"/>
  <c r="I6" i="5"/>
  <c r="I5" i="5"/>
  <c r="C6" i="5"/>
  <c r="C5" i="5"/>
  <c r="H4" i="5"/>
  <c r="C17" i="1"/>
  <c r="H32" i="1"/>
  <c r="H30" i="1"/>
  <c r="D44" i="1" l="1"/>
  <c r="L20" i="5"/>
  <c r="H47" i="1"/>
  <c r="H17" i="1"/>
  <c r="H18" i="1" s="1"/>
  <c r="D38" i="1" s="1"/>
  <c r="D47" i="1" l="1"/>
  <c r="D48" i="1" s="1"/>
  <c r="D26" i="5" s="1"/>
  <c r="D27" i="5" s="1"/>
  <c r="L21" i="5" s="1"/>
  <c r="L25" i="5" s="1"/>
  <c r="H48" i="1" l="1"/>
  <c r="L22" i="5"/>
  <c r="L24" i="5"/>
</calcChain>
</file>

<file path=xl/sharedStrings.xml><?xml version="1.0" encoding="utf-8"?>
<sst xmlns="http://schemas.openxmlformats.org/spreadsheetml/2006/main" count="166" uniqueCount="128">
  <si>
    <t>ACCOUNT NO.</t>
  </si>
  <si>
    <t>DEPARTMENT</t>
  </si>
  <si>
    <t>EMPLOYEE NAME</t>
  </si>
  <si>
    <t>DEPARTURE DATE</t>
  </si>
  <si>
    <t>POSITION TITLE</t>
  </si>
  <si>
    <t>RETURN DATE</t>
  </si>
  <si>
    <t>=</t>
  </si>
  <si>
    <t>per night for</t>
  </si>
  <si>
    <t>Total</t>
  </si>
  <si>
    <t>STANDING ROCK SIOUX TRIBE</t>
  </si>
  <si>
    <t>Employee Travel Authorization Form</t>
  </si>
  <si>
    <t>EXPLANATION of TRAVEL (attach additional information as necessary):</t>
  </si>
  <si>
    <t>Total Round Trip Miles:</t>
  </si>
  <si>
    <t>Breakdown of Rates</t>
  </si>
  <si>
    <t>Per Diem</t>
  </si>
  <si>
    <t>Est. Cost</t>
  </si>
  <si>
    <t>Lodging</t>
  </si>
  <si>
    <t>Airfare</t>
  </si>
  <si>
    <t>Registration Fee</t>
  </si>
  <si>
    <t>EMPLOYEE CERTIFICATION</t>
  </si>
  <si>
    <t>Date</t>
  </si>
  <si>
    <t>Separate Checks For:</t>
  </si>
  <si>
    <t>night(s)</t>
  </si>
  <si>
    <t>per day for</t>
  </si>
  <si>
    <t>Per Diem Rate for meal &amp; Incidentals</t>
  </si>
  <si>
    <t>TOTAL TRIP DAYS</t>
  </si>
  <si>
    <t>day(s)</t>
  </si>
  <si>
    <t>Total Travel Authorization Cost</t>
  </si>
  <si>
    <t>Total Estimated Cost</t>
  </si>
  <si>
    <t>90% Allowed Travel Authorization</t>
  </si>
  <si>
    <t>Other</t>
  </si>
  <si>
    <t xml:space="preserve">Meeting;   </t>
  </si>
  <si>
    <t xml:space="preserve">Training; </t>
  </si>
  <si>
    <t xml:space="preserve"> Conference;   </t>
  </si>
  <si>
    <t>Destination:</t>
  </si>
  <si>
    <t>ADVANCES</t>
  </si>
  <si>
    <t>Mileage</t>
  </si>
  <si>
    <t>90% Travel Advance</t>
  </si>
  <si>
    <t>Column1</t>
  </si>
  <si>
    <t>Column2</t>
  </si>
  <si>
    <t>Account No.</t>
  </si>
  <si>
    <t>SUN</t>
  </si>
  <si>
    <t>MON</t>
  </si>
  <si>
    <t>TUE</t>
  </si>
  <si>
    <t>WED</t>
  </si>
  <si>
    <t>THU</t>
  </si>
  <si>
    <t>FRI</t>
  </si>
  <si>
    <t>SAT</t>
  </si>
  <si>
    <t>Employee Name:</t>
  </si>
  <si>
    <t>Position Title:</t>
  </si>
  <si>
    <t>Column3</t>
  </si>
  <si>
    <t>PO #</t>
  </si>
  <si>
    <t>AMOUNT</t>
  </si>
  <si>
    <t>Total Expenses</t>
  </si>
  <si>
    <t>Reimb. Owed to Tribe</t>
  </si>
  <si>
    <t>Reimb. Owed to Employee</t>
  </si>
  <si>
    <t>Per                 Diem</t>
  </si>
  <si>
    <t>Column4</t>
  </si>
  <si>
    <t>Column5</t>
  </si>
  <si>
    <t>Column6</t>
  </si>
  <si>
    <t>Column7</t>
  </si>
  <si>
    <t>Column8</t>
  </si>
  <si>
    <t>Column9</t>
  </si>
  <si>
    <t>Total Prepaid Travel</t>
  </si>
  <si>
    <t>Employee Expense Report</t>
  </si>
  <si>
    <t xml:space="preserve">Business Purpose: </t>
  </si>
  <si>
    <t>Employee Signature</t>
  </si>
  <si>
    <r>
      <t xml:space="preserve">BUSINESS PURPOSE </t>
    </r>
    <r>
      <rPr>
        <sz val="9"/>
        <color indexed="8"/>
        <rFont val="Calibri"/>
        <family val="2"/>
      </rPr>
      <t xml:space="preserve">(check one):                                                                  </t>
    </r>
  </si>
  <si>
    <r>
      <t xml:space="preserve">1st Day of Travel </t>
    </r>
    <r>
      <rPr>
        <sz val="9"/>
        <color indexed="8"/>
        <rFont val="Calibri"/>
        <family val="2"/>
      </rPr>
      <t>= 75%</t>
    </r>
  </si>
  <si>
    <r>
      <t xml:space="preserve">Last Day of Travel </t>
    </r>
    <r>
      <rPr>
        <sz val="9"/>
        <color indexed="8"/>
        <rFont val="Calibri"/>
        <family val="2"/>
      </rPr>
      <t>= 75%</t>
    </r>
  </si>
  <si>
    <r>
      <t xml:space="preserve">         </t>
    </r>
    <r>
      <rPr>
        <b/>
        <sz val="9"/>
        <color indexed="8"/>
        <rFont val="Calibri"/>
        <family val="2"/>
      </rPr>
      <t>Private</t>
    </r>
    <r>
      <rPr>
        <sz val="9"/>
        <color indexed="8"/>
        <rFont val="Calibri"/>
        <family val="2"/>
      </rPr>
      <t xml:space="preserve"> Vehicle Rate:</t>
    </r>
  </si>
  <si>
    <r>
      <t xml:space="preserve">         </t>
    </r>
    <r>
      <rPr>
        <b/>
        <sz val="9"/>
        <color indexed="8"/>
        <rFont val="Calibri"/>
        <family val="2"/>
      </rPr>
      <t>Tribal</t>
    </r>
    <r>
      <rPr>
        <sz val="9"/>
        <color indexed="8"/>
        <rFont val="Calibri"/>
        <family val="2"/>
      </rPr>
      <t xml:space="preserve"> Vehicle Rate:</t>
    </r>
  </si>
  <si>
    <t>Registration</t>
  </si>
  <si>
    <t>Total Expenses to be paid on TA :</t>
  </si>
  <si>
    <t>Is a separate check needed for Lodging? (Y/N)</t>
  </si>
  <si>
    <t>Is a separate check needed for Airfare? (Y/N)</t>
  </si>
  <si>
    <t>Is a separate check needed for Registration? (Y/N)</t>
  </si>
  <si>
    <t>Cost of Airfare</t>
  </si>
  <si>
    <t>Cost of Registration</t>
  </si>
  <si>
    <t>(PO must be attached)</t>
  </si>
  <si>
    <t>EMPLOYEE TRIP REPORT</t>
  </si>
  <si>
    <t>EMPLOYEE NAME:</t>
  </si>
  <si>
    <t>POSITION TITLE:</t>
  </si>
  <si>
    <t>DESTINATION:</t>
  </si>
  <si>
    <t>DATE:</t>
  </si>
  <si>
    <t>DEPARTMENT:</t>
  </si>
  <si>
    <t>SUMMARY OF ACCOUMPLISHMENTS:</t>
  </si>
  <si>
    <t>FOLLOW-UP ACTION REQUIRED:</t>
  </si>
  <si>
    <t>KEY PERSON (S) CONTACTED (INCLUDE TITLE):</t>
  </si>
  <si>
    <t>DEPARTURE DATE:</t>
  </si>
  <si>
    <t>RETURN DATE:</t>
  </si>
  <si>
    <t>PURPOSE OF TRIP:</t>
  </si>
  <si>
    <t>Date Submitted</t>
  </si>
  <si>
    <t>Name:</t>
  </si>
  <si>
    <t>Title:</t>
  </si>
  <si>
    <r>
      <t xml:space="preserve">Total Travel Costs </t>
    </r>
    <r>
      <rPr>
        <sz val="7"/>
        <color indexed="8"/>
        <rFont val="Calibri"/>
        <family val="2"/>
      </rPr>
      <t xml:space="preserve">(needing separate checks) </t>
    </r>
  </si>
  <si>
    <t>Contract Representative Signature</t>
  </si>
  <si>
    <t>Assistant Finance Officer  Signature</t>
  </si>
  <si>
    <t>Contracting Officer Signature</t>
  </si>
  <si>
    <t>By signing below, I certify the requested travel is appropriate and necessary for conducting official Tribal business and agree to comply with the SRST Travel &amp; Expense Policy.</t>
  </si>
  <si>
    <t>Luggage</t>
  </si>
  <si>
    <t>Car Rental</t>
  </si>
  <si>
    <r>
      <t xml:space="preserve">Means of Travel </t>
    </r>
    <r>
      <rPr>
        <sz val="8"/>
        <color indexed="8"/>
        <rFont val="Calibri"/>
        <family val="2"/>
      </rPr>
      <t>(check one)</t>
    </r>
    <r>
      <rPr>
        <b/>
        <sz val="9"/>
        <color indexed="8"/>
        <rFont val="Calibri"/>
        <family val="2"/>
      </rPr>
      <t>:</t>
    </r>
  </si>
  <si>
    <r>
      <t xml:space="preserve">         </t>
    </r>
    <r>
      <rPr>
        <b/>
        <sz val="9"/>
        <color indexed="8"/>
        <rFont val="Calibri"/>
        <family val="2"/>
      </rPr>
      <t xml:space="preserve">GSA </t>
    </r>
    <r>
      <rPr>
        <sz val="9"/>
        <color indexed="8"/>
        <rFont val="Calibri"/>
        <family val="2"/>
      </rPr>
      <t>Vehicle available</t>
    </r>
  </si>
  <si>
    <t>Taxi/Shuttle</t>
  </si>
  <si>
    <t>Taxi       or        Shuttle</t>
  </si>
  <si>
    <t>Director/Supervisor Signature</t>
  </si>
  <si>
    <t>Column82</t>
  </si>
  <si>
    <t>Taxi or Shuttle</t>
  </si>
  <si>
    <t>Column83</t>
  </si>
  <si>
    <t>Other Expenses</t>
  </si>
  <si>
    <t>Total Reimb.</t>
  </si>
  <si>
    <t>Department:</t>
  </si>
  <si>
    <t>Departure Date:</t>
  </si>
  <si>
    <t>Return Date:</t>
  </si>
  <si>
    <t>Total Trip Days:</t>
  </si>
  <si>
    <t>Is a separate check needed for Car Rental? (Y/N)</t>
  </si>
  <si>
    <t>Total Cost of Car Rental</t>
  </si>
  <si>
    <t>To:</t>
  </si>
  <si>
    <t>DESTINATION               From:</t>
  </si>
  <si>
    <t>Return Time:</t>
  </si>
  <si>
    <t>Departure Time:</t>
  </si>
  <si>
    <t>Lodging Taxes &amp; Fees</t>
  </si>
  <si>
    <t>Cost of Lodging Rate</t>
  </si>
  <si>
    <t>Lodging Rate</t>
  </si>
  <si>
    <t>Lodging + Taxes &amp; Fees</t>
  </si>
  <si>
    <t>Tribal Chairwoman Signature</t>
  </si>
  <si>
    <t>* If using POV and GSA or Tribal Vehicle is available  .22 rate applies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</si>
</sst>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(* #,##0_);_(* \(#,##0\);_(* &quot;-&quot;??_);_(@_)"/>
    <numFmt numFmtId="166" formatCode="_(&quot;$&quot;* #,##0_);_(&quot;$&quot;* \(#,##0\);_(&quot;$&quot;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12"/>
      <name val="Arial Black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Arial Black"/>
      <family val="2"/>
    </font>
    <font>
      <sz val="1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Symbol"/>
      <family val="1"/>
      <charset val="2"/>
    </font>
    <font>
      <sz val="9"/>
      <color theme="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6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 Black"/>
      <family val="2"/>
    </font>
    <font>
      <sz val="10"/>
      <color theme="1"/>
      <name val="Arial"/>
      <family val="2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 Black"/>
      <family val="2"/>
    </font>
    <font>
      <sz val="6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04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1" fillId="0" borderId="0" xfId="0" applyFont="1"/>
    <xf numFmtId="0" fontId="12" fillId="0" borderId="0" xfId="0" applyFont="1" applyBorder="1"/>
    <xf numFmtId="14" fontId="11" fillId="0" borderId="0" xfId="0" applyNumberFormat="1" applyFont="1" applyBorder="1" applyAlignmen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Fill="1" applyAlignment="1"/>
    <xf numFmtId="0" fontId="15" fillId="0" borderId="0" xfId="0" applyFont="1" applyFill="1" applyAlignment="1" applyProtection="1">
      <alignment horizontal="right"/>
    </xf>
    <xf numFmtId="0" fontId="15" fillId="0" borderId="0" xfId="0" applyFont="1" applyFill="1" applyAlignment="1" applyProtection="1"/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/>
    <xf numFmtId="0" fontId="15" fillId="0" borderId="0" xfId="0" applyNumberFormat="1" applyFont="1" applyBorder="1" applyAlignment="1">
      <alignment horizontal="left"/>
    </xf>
    <xf numFmtId="0" fontId="14" fillId="0" borderId="6" xfId="0" applyFont="1" applyBorder="1" applyAlignment="1">
      <alignment horizontal="center"/>
    </xf>
    <xf numFmtId="44" fontId="14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4" fontId="14" fillId="0" borderId="0" xfId="0" applyNumberFormat="1" applyFont="1" applyBorder="1" applyAlignment="1">
      <alignment horizontal="center"/>
    </xf>
    <xf numFmtId="0" fontId="15" fillId="0" borderId="6" xfId="0" applyFont="1" applyBorder="1"/>
    <xf numFmtId="44" fontId="14" fillId="0" borderId="1" xfId="0" applyNumberFormat="1" applyFont="1" applyBorder="1" applyAlignment="1">
      <alignment horizontal="center"/>
    </xf>
    <xf numFmtId="44" fontId="14" fillId="0" borderId="1" xfId="0" applyNumberFormat="1" applyFont="1" applyBorder="1"/>
    <xf numFmtId="0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6" xfId="0" applyFont="1" applyBorder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>
      <alignment horizontal="left"/>
    </xf>
    <xf numFmtId="0" fontId="14" fillId="0" borderId="7" xfId="0" applyFont="1" applyBorder="1"/>
    <xf numFmtId="44" fontId="14" fillId="0" borderId="0" xfId="0" applyNumberFormat="1" applyFont="1" applyFill="1" applyBorder="1" applyAlignment="1"/>
    <xf numFmtId="0" fontId="17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/>
    <xf numFmtId="44" fontId="14" fillId="0" borderId="9" xfId="0" applyNumberFormat="1" applyFont="1" applyBorder="1" applyAlignment="1">
      <alignment horizontal="center"/>
    </xf>
    <xf numFmtId="0" fontId="14" fillId="0" borderId="9" xfId="0" applyFont="1" applyBorder="1"/>
    <xf numFmtId="44" fontId="14" fillId="0" borderId="8" xfId="0" applyNumberFormat="1" applyFont="1" applyBorder="1" applyAlignment="1"/>
    <xf numFmtId="44" fontId="14" fillId="0" borderId="8" xfId="0" applyNumberFormat="1" applyFont="1" applyFill="1" applyBorder="1" applyAlignment="1"/>
    <xf numFmtId="44" fontId="15" fillId="0" borderId="8" xfId="0" applyNumberFormat="1" applyFont="1" applyBorder="1" applyAlignment="1"/>
    <xf numFmtId="0" fontId="0" fillId="0" borderId="0" xfId="0" applyFont="1"/>
    <xf numFmtId="0" fontId="0" fillId="0" borderId="0" xfId="0" applyFont="1" applyAlignment="1"/>
    <xf numFmtId="165" fontId="14" fillId="0" borderId="1" xfId="1" applyNumberFormat="1" applyFont="1" applyBorder="1" applyAlignment="1">
      <alignment horizontal="center"/>
    </xf>
    <xf numFmtId="43" fontId="8" fillId="0" borderId="0" xfId="1" applyFont="1" applyBorder="1" applyAlignment="1" applyProtection="1"/>
    <xf numFmtId="0" fontId="15" fillId="0" borderId="0" xfId="0" applyNumberFormat="1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4" fontId="15" fillId="0" borderId="0" xfId="0" applyNumberFormat="1" applyFont="1" applyBorder="1" applyAlignment="1">
      <alignment horizontal="center"/>
    </xf>
    <xf numFmtId="44" fontId="15" fillId="0" borderId="9" xfId="0" applyNumberFormat="1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7" fillId="2" borderId="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15" fillId="0" borderId="0" xfId="0" applyFont="1" applyBorder="1"/>
    <xf numFmtId="0" fontId="15" fillId="0" borderId="0" xfId="0" applyNumberFormat="1" applyFont="1" applyBorder="1" applyAlignment="1">
      <alignment horizontal="center"/>
    </xf>
    <xf numFmtId="44" fontId="14" fillId="0" borderId="8" xfId="0" applyNumberFormat="1" applyFont="1" applyBorder="1" applyAlignment="1" applyProtection="1"/>
    <xf numFmtId="0" fontId="21" fillId="0" borderId="6" xfId="0" applyFont="1" applyBorder="1" applyAlignment="1"/>
    <xf numFmtId="0" fontId="14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44" fontId="15" fillId="0" borderId="1" xfId="0" applyNumberFormat="1" applyFont="1" applyBorder="1" applyAlignment="1">
      <alignment horizontal="center"/>
    </xf>
    <xf numFmtId="44" fontId="15" fillId="0" borderId="12" xfId="0" applyNumberFormat="1" applyFont="1" applyBorder="1" applyAlignment="1">
      <alignment horizontal="center"/>
    </xf>
    <xf numFmtId="0" fontId="21" fillId="0" borderId="13" xfId="0" applyFont="1" applyBorder="1" applyAlignment="1"/>
    <xf numFmtId="0" fontId="13" fillId="2" borderId="5" xfId="0" applyFont="1" applyFill="1" applyBorder="1" applyAlignment="1">
      <alignment horizontal="center" vertical="center" wrapText="1"/>
    </xf>
    <xf numFmtId="14" fontId="22" fillId="3" borderId="8" xfId="0" applyNumberFormat="1" applyFont="1" applyFill="1" applyBorder="1" applyAlignment="1" applyProtection="1">
      <alignment horizontal="center" vertical="center"/>
      <protection locked="0"/>
    </xf>
    <xf numFmtId="44" fontId="22" fillId="3" borderId="8" xfId="0" applyNumberFormat="1" applyFont="1" applyFill="1" applyBorder="1" applyAlignment="1" applyProtection="1">
      <alignment horizontal="center"/>
      <protection locked="0"/>
    </xf>
    <xf numFmtId="44" fontId="22" fillId="4" borderId="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0" applyFont="1" applyBorder="1" applyAlignment="1"/>
    <xf numFmtId="0" fontId="22" fillId="0" borderId="0" xfId="0" applyFont="1" applyFill="1" applyBorder="1" applyAlignment="1"/>
    <xf numFmtId="0" fontId="23" fillId="0" borderId="0" xfId="0" applyFont="1" applyFill="1" applyBorder="1"/>
    <xf numFmtId="14" fontId="22" fillId="0" borderId="1" xfId="1" applyNumberFormat="1" applyFont="1" applyFill="1" applyBorder="1" applyAlignment="1"/>
    <xf numFmtId="0" fontId="22" fillId="0" borderId="0" xfId="0" applyFont="1" applyFill="1" applyBorder="1"/>
    <xf numFmtId="14" fontId="22" fillId="0" borderId="14" xfId="1" applyNumberFormat="1" applyFont="1" applyFill="1" applyBorder="1" applyAlignment="1"/>
    <xf numFmtId="0" fontId="22" fillId="0" borderId="0" xfId="0" applyFont="1" applyBorder="1" applyAlignment="1"/>
    <xf numFmtId="165" fontId="14" fillId="0" borderId="0" xfId="1" applyNumberFormat="1" applyFont="1" applyBorder="1" applyAlignment="1"/>
    <xf numFmtId="0" fontId="12" fillId="0" borderId="0" xfId="0" applyFont="1" applyBorder="1" applyAlignment="1"/>
    <xf numFmtId="0" fontId="22" fillId="0" borderId="0" xfId="0" applyFont="1"/>
    <xf numFmtId="0" fontId="22" fillId="0" borderId="0" xfId="0" applyFont="1" applyBorder="1" applyAlignment="1">
      <alignment horizontal="left"/>
    </xf>
    <xf numFmtId="49" fontId="22" fillId="0" borderId="0" xfId="0" applyNumberFormat="1" applyFont="1" applyBorder="1" applyAlignment="1">
      <alignment horizontal="left"/>
    </xf>
    <xf numFmtId="0" fontId="22" fillId="2" borderId="2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7" fillId="0" borderId="0" xfId="0" applyFont="1" applyBorder="1" applyAlignment="1"/>
    <xf numFmtId="43" fontId="20" fillId="0" borderId="16" xfId="0" applyNumberFormat="1" applyFont="1" applyFill="1" applyBorder="1" applyAlignment="1">
      <alignment horizontal="center"/>
    </xf>
    <xf numFmtId="44" fontId="22" fillId="0" borderId="8" xfId="0" applyNumberFormat="1" applyFont="1" applyBorder="1"/>
    <xf numFmtId="44" fontId="20" fillId="3" borderId="16" xfId="0" applyNumberFormat="1" applyFont="1" applyFill="1" applyBorder="1" applyAlignment="1">
      <alignment horizontal="center"/>
    </xf>
    <xf numFmtId="44" fontId="22" fillId="0" borderId="16" xfId="0" applyNumberFormat="1" applyFont="1" applyBorder="1"/>
    <xf numFmtId="0" fontId="17" fillId="0" borderId="0" xfId="0" applyFont="1" applyFill="1" applyBorder="1" applyAlignment="1">
      <alignment horizontal="right"/>
    </xf>
    <xf numFmtId="44" fontId="22" fillId="0" borderId="0" xfId="0" applyNumberFormat="1" applyFont="1" applyFill="1" applyBorder="1"/>
    <xf numFmtId="44" fontId="14" fillId="0" borderId="17" xfId="0" applyNumberFormat="1" applyFont="1" applyBorder="1" applyAlignment="1"/>
    <xf numFmtId="43" fontId="22" fillId="0" borderId="0" xfId="1" applyFont="1" applyFill="1" applyBorder="1" applyAlignment="1"/>
    <xf numFmtId="165" fontId="14" fillId="0" borderId="14" xfId="1" applyNumberFormat="1" applyFont="1" applyBorder="1" applyAlignment="1">
      <alignment horizontal="center"/>
    </xf>
    <xf numFmtId="0" fontId="24" fillId="0" borderId="0" xfId="0" applyFont="1" applyAlignment="1">
      <alignment horizontal="right"/>
    </xf>
    <xf numFmtId="0" fontId="15" fillId="0" borderId="0" xfId="0" applyFont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5" fillId="0" borderId="0" xfId="0" applyNumberFormat="1" applyFont="1" applyBorder="1" applyAlignment="1" applyProtection="1">
      <alignment horizontal="right"/>
    </xf>
    <xf numFmtId="0" fontId="14" fillId="0" borderId="0" xfId="0" applyFont="1" applyBorder="1" applyProtection="1"/>
    <xf numFmtId="44" fontId="15" fillId="0" borderId="0" xfId="0" applyNumberFormat="1" applyFont="1" applyBorder="1" applyAlignment="1" applyProtection="1"/>
    <xf numFmtId="44" fontId="15" fillId="0" borderId="0" xfId="0" applyNumberFormat="1" applyFont="1" applyFill="1" applyBorder="1" applyAlignment="1" applyProtection="1"/>
    <xf numFmtId="44" fontId="15" fillId="0" borderId="0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14" fillId="0" borderId="13" xfId="0" applyFont="1" applyBorder="1" applyProtection="1"/>
    <xf numFmtId="0" fontId="14" fillId="0" borderId="1" xfId="0" applyFont="1" applyBorder="1" applyProtection="1"/>
    <xf numFmtId="0" fontId="14" fillId="0" borderId="16" xfId="0" applyFont="1" applyBorder="1" applyProtection="1"/>
    <xf numFmtId="0" fontId="15" fillId="0" borderId="0" xfId="0" applyFont="1" applyProtection="1"/>
    <xf numFmtId="0" fontId="14" fillId="0" borderId="10" xfId="0" applyFont="1" applyBorder="1" applyProtection="1"/>
    <xf numFmtId="0" fontId="14" fillId="0" borderId="0" xfId="0" applyFont="1" applyProtection="1"/>
    <xf numFmtId="43" fontId="23" fillId="0" borderId="1" xfId="1" applyFont="1" applyBorder="1" applyAlignment="1"/>
    <xf numFmtId="0" fontId="14" fillId="0" borderId="0" xfId="0" applyFont="1" applyBorder="1" applyAlignment="1" applyProtection="1"/>
    <xf numFmtId="0" fontId="14" fillId="0" borderId="1" xfId="0" applyFont="1" applyBorder="1" applyAlignment="1" applyProtection="1">
      <alignment horizontal="center"/>
    </xf>
    <xf numFmtId="0" fontId="22" fillId="0" borderId="1" xfId="0" applyFont="1" applyBorder="1" applyProtection="1"/>
    <xf numFmtId="0" fontId="11" fillId="0" borderId="0" xfId="0" applyFont="1" applyProtection="1"/>
    <xf numFmtId="0" fontId="22" fillId="0" borderId="0" xfId="0" applyFont="1" applyProtection="1"/>
    <xf numFmtId="0" fontId="0" fillId="0" borderId="0" xfId="0" applyFont="1" applyBorder="1" applyAlignment="1" applyProtection="1"/>
    <xf numFmtId="0" fontId="0" fillId="0" borderId="0" xfId="0" applyFont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/>
    <xf numFmtId="44" fontId="20" fillId="0" borderId="0" xfId="0" applyNumberFormat="1" applyFont="1" applyFill="1" applyBorder="1" applyAlignment="1">
      <alignment horizontal="left"/>
    </xf>
    <xf numFmtId="44" fontId="20" fillId="0" borderId="12" xfId="0" applyNumberFormat="1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166" fontId="14" fillId="0" borderId="1" xfId="0" applyNumberFormat="1" applyFont="1" applyFill="1" applyBorder="1" applyAlignment="1" applyProtection="1">
      <alignment horizontal="center"/>
    </xf>
    <xf numFmtId="44" fontId="22" fillId="0" borderId="18" xfId="0" applyNumberFormat="1" applyFont="1" applyBorder="1" applyAlignment="1"/>
    <xf numFmtId="44" fontId="22" fillId="0" borderId="8" xfId="0" applyNumberFormat="1" applyFont="1" applyBorder="1" applyAlignment="1"/>
    <xf numFmtId="44" fontId="22" fillId="0" borderId="8" xfId="2" applyNumberFormat="1" applyFont="1" applyBorder="1" applyAlignment="1"/>
    <xf numFmtId="44" fontId="25" fillId="0" borderId="16" xfId="0" applyNumberFormat="1" applyFont="1" applyFill="1" applyBorder="1" applyAlignment="1">
      <alignment horizontal="center"/>
    </xf>
    <xf numFmtId="44" fontId="25" fillId="0" borderId="8" xfId="0" applyNumberFormat="1" applyFont="1" applyFill="1" applyBorder="1" applyAlignment="1">
      <alignment horizontal="center"/>
    </xf>
    <xf numFmtId="44" fontId="26" fillId="0" borderId="8" xfId="0" applyNumberFormat="1" applyFont="1" applyBorder="1"/>
    <xf numFmtId="44" fontId="25" fillId="6" borderId="8" xfId="0" applyNumberFormat="1" applyFont="1" applyFill="1" applyBorder="1" applyAlignment="1">
      <alignment horizontal="center"/>
    </xf>
    <xf numFmtId="44" fontId="15" fillId="7" borderId="8" xfId="0" applyNumberFormat="1" applyFont="1" applyFill="1" applyBorder="1" applyAlignment="1"/>
    <xf numFmtId="0" fontId="22" fillId="0" borderId="18" xfId="3" quotePrefix="1" applyNumberFormat="1" applyFont="1" applyFill="1" applyBorder="1" applyAlignment="1" applyProtection="1">
      <alignment horizontal="center"/>
    </xf>
    <xf numFmtId="0" fontId="22" fillId="0" borderId="8" xfId="0" applyNumberFormat="1" applyFont="1" applyFill="1" applyBorder="1" applyAlignment="1" applyProtection="1">
      <alignment horizontal="center"/>
    </xf>
    <xf numFmtId="0" fontId="22" fillId="0" borderId="20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3" borderId="19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Protection="1"/>
    <xf numFmtId="0" fontId="14" fillId="0" borderId="1" xfId="0" applyFont="1" applyFill="1" applyBorder="1" applyProtection="1"/>
    <xf numFmtId="0" fontId="22" fillId="0" borderId="1" xfId="0" applyFont="1" applyFill="1" applyBorder="1" applyAlignment="1"/>
    <xf numFmtId="0" fontId="22" fillId="0" borderId="14" xfId="0" applyFont="1" applyFill="1" applyBorder="1" applyAlignment="1"/>
    <xf numFmtId="44" fontId="14" fillId="0" borderId="8" xfId="2" applyFont="1" applyBorder="1" applyAlignment="1"/>
    <xf numFmtId="0" fontId="14" fillId="10" borderId="20" xfId="0" applyFont="1" applyFill="1" applyBorder="1" applyAlignment="1" applyProtection="1">
      <protection locked="0"/>
    </xf>
    <xf numFmtId="0" fontId="14" fillId="10" borderId="8" xfId="0" applyFont="1" applyFill="1" applyBorder="1" applyAlignment="1" applyProtection="1">
      <alignment horizontal="center"/>
      <protection locked="0"/>
    </xf>
    <xf numFmtId="14" fontId="14" fillId="10" borderId="8" xfId="0" applyNumberFormat="1" applyFont="1" applyFill="1" applyBorder="1" applyAlignment="1" applyProtection="1">
      <alignment horizontal="center"/>
      <protection locked="0"/>
    </xf>
    <xf numFmtId="44" fontId="14" fillId="10" borderId="1" xfId="0" applyNumberFormat="1" applyFont="1" applyFill="1" applyBorder="1" applyProtection="1">
      <protection locked="0"/>
    </xf>
    <xf numFmtId="44" fontId="14" fillId="10" borderId="1" xfId="0" applyNumberFormat="1" applyFont="1" applyFill="1" applyBorder="1" applyAlignment="1" applyProtection="1">
      <alignment horizontal="right"/>
      <protection locked="0"/>
    </xf>
    <xf numFmtId="0" fontId="14" fillId="10" borderId="1" xfId="0" applyFont="1" applyFill="1" applyBorder="1" applyAlignment="1" applyProtection="1">
      <alignment horizontal="center"/>
      <protection locked="0"/>
    </xf>
    <xf numFmtId="0" fontId="14" fillId="10" borderId="10" xfId="0" applyFont="1" applyFill="1" applyBorder="1" applyProtection="1">
      <protection locked="0"/>
    </xf>
    <xf numFmtId="0" fontId="14" fillId="10" borderId="11" xfId="0" applyFont="1" applyFill="1" applyBorder="1" applyProtection="1">
      <protection locked="0"/>
    </xf>
    <xf numFmtId="0" fontId="20" fillId="9" borderId="8" xfId="0" applyFont="1" applyFill="1" applyBorder="1" applyProtection="1"/>
    <xf numFmtId="0" fontId="20" fillId="9" borderId="8" xfId="0" applyFont="1" applyFill="1" applyBorder="1"/>
    <xf numFmtId="0" fontId="20" fillId="9" borderId="8" xfId="0" applyFont="1" applyFill="1" applyBorder="1" applyAlignment="1"/>
    <xf numFmtId="0" fontId="20" fillId="9" borderId="14" xfId="0" applyFont="1" applyFill="1" applyBorder="1" applyAlignment="1" applyProtection="1">
      <alignment horizontal="right"/>
    </xf>
    <xf numFmtId="0" fontId="20" fillId="9" borderId="16" xfId="0" applyFont="1" applyFill="1" applyBorder="1" applyAlignment="1" applyProtection="1">
      <alignment horizontal="center"/>
    </xf>
    <xf numFmtId="0" fontId="20" fillId="9" borderId="5" xfId="0" applyFont="1" applyFill="1" applyBorder="1" applyAlignment="1"/>
    <xf numFmtId="0" fontId="14" fillId="0" borderId="20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34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44" fontId="14" fillId="0" borderId="7" xfId="0" applyNumberFormat="1" applyFont="1" applyFill="1" applyBorder="1" applyAlignment="1">
      <alignment horizontal="center"/>
    </xf>
    <xf numFmtId="44" fontId="14" fillId="0" borderId="35" xfId="0" applyNumberFormat="1" applyFont="1" applyFill="1" applyBorder="1" applyAlignment="1">
      <alignment horizontal="center"/>
    </xf>
    <xf numFmtId="44" fontId="14" fillId="0" borderId="20" xfId="0" applyNumberFormat="1" applyFont="1" applyFill="1" applyBorder="1" applyAlignment="1" applyProtection="1">
      <alignment horizontal="center"/>
    </xf>
    <xf numFmtId="44" fontId="14" fillId="0" borderId="24" xfId="0" applyNumberFormat="1" applyFont="1" applyFill="1" applyBorder="1" applyAlignment="1" applyProtection="1">
      <alignment horizontal="center"/>
    </xf>
    <xf numFmtId="0" fontId="21" fillId="8" borderId="22" xfId="0" applyFont="1" applyFill="1" applyBorder="1" applyAlignment="1">
      <alignment horizontal="center" vertical="top"/>
    </xf>
    <xf numFmtId="0" fontId="21" fillId="8" borderId="14" xfId="0" applyFont="1" applyFill="1" applyBorder="1" applyAlignment="1">
      <alignment horizontal="center" vertical="top"/>
    </xf>
    <xf numFmtId="0" fontId="14" fillId="10" borderId="20" xfId="0" applyFont="1" applyFill="1" applyBorder="1" applyAlignment="1" applyProtection="1">
      <alignment horizontal="center"/>
      <protection locked="0"/>
    </xf>
    <xf numFmtId="0" fontId="14" fillId="10" borderId="24" xfId="0" applyFont="1" applyFill="1" applyBorder="1" applyAlignment="1" applyProtection="1">
      <alignment horizontal="center"/>
      <protection locked="0"/>
    </xf>
    <xf numFmtId="0" fontId="29" fillId="0" borderId="6" xfId="0" applyFont="1" applyBorder="1" applyAlignment="1">
      <alignment horizontal="center" vertical="center" wrapText="1"/>
    </xf>
    <xf numFmtId="44" fontId="14" fillId="0" borderId="25" xfId="0" applyNumberFormat="1" applyFont="1" applyFill="1" applyBorder="1" applyAlignment="1">
      <alignment horizontal="center"/>
    </xf>
    <xf numFmtId="44" fontId="14" fillId="0" borderId="2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9" borderId="2" xfId="0" applyFont="1" applyFill="1" applyBorder="1" applyAlignment="1">
      <alignment horizontal="center"/>
    </xf>
    <xf numFmtId="0" fontId="20" fillId="9" borderId="36" xfId="0" applyFont="1" applyFill="1" applyBorder="1" applyAlignment="1">
      <alignment horizontal="center"/>
    </xf>
    <xf numFmtId="0" fontId="14" fillId="0" borderId="17" xfId="0" applyFont="1" applyBorder="1" applyAlignment="1">
      <alignment horizontal="right"/>
    </xf>
    <xf numFmtId="0" fontId="20" fillId="9" borderId="37" xfId="0" applyFont="1" applyFill="1" applyBorder="1" applyAlignment="1">
      <alignment horizontal="center"/>
    </xf>
    <xf numFmtId="0" fontId="20" fillId="9" borderId="38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20" fillId="9" borderId="20" xfId="0" applyFont="1" applyFill="1" applyBorder="1" applyAlignment="1">
      <alignment horizontal="right"/>
    </xf>
    <xf numFmtId="0" fontId="20" fillId="9" borderId="16" xfId="0" applyFont="1" applyFill="1" applyBorder="1" applyAlignment="1">
      <alignment horizontal="right"/>
    </xf>
    <xf numFmtId="0" fontId="14" fillId="10" borderId="20" xfId="0" applyFont="1" applyFill="1" applyBorder="1" applyAlignment="1" applyProtection="1">
      <alignment horizontal="left"/>
      <protection locked="0"/>
    </xf>
    <xf numFmtId="0" fontId="14" fillId="10" borderId="14" xfId="0" applyFont="1" applyFill="1" applyBorder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left"/>
    </xf>
    <xf numFmtId="0" fontId="14" fillId="10" borderId="16" xfId="0" applyFont="1" applyFill="1" applyBorder="1" applyAlignment="1" applyProtection="1">
      <alignment horizontal="left"/>
      <protection locked="0"/>
    </xf>
    <xf numFmtId="0" fontId="33" fillId="9" borderId="2" xfId="0" applyFont="1" applyFill="1" applyBorder="1" applyAlignment="1">
      <alignment horizontal="center"/>
    </xf>
    <xf numFmtId="0" fontId="33" fillId="9" borderId="4" xfId="0" applyFont="1" applyFill="1" applyBorder="1" applyAlignment="1">
      <alignment horizontal="center"/>
    </xf>
    <xf numFmtId="0" fontId="33" fillId="9" borderId="5" xfId="0" applyFont="1" applyFill="1" applyBorder="1" applyAlignment="1">
      <alignment horizontal="center"/>
    </xf>
    <xf numFmtId="44" fontId="14" fillId="0" borderId="1" xfId="0" applyNumberFormat="1" applyFont="1" applyBorder="1" applyAlignment="1">
      <alignment horizontal="center"/>
    </xf>
    <xf numFmtId="44" fontId="14" fillId="0" borderId="12" xfId="0" applyNumberFormat="1" applyFont="1" applyBorder="1" applyAlignment="1">
      <alignment horizontal="center"/>
    </xf>
    <xf numFmtId="44" fontId="14" fillId="0" borderId="7" xfId="0" applyNumberFormat="1" applyFont="1" applyBorder="1" applyAlignment="1">
      <alignment horizontal="center"/>
    </xf>
    <xf numFmtId="44" fontId="14" fillId="0" borderId="31" xfId="0" applyNumberFormat="1" applyFont="1" applyBorder="1" applyAlignment="1">
      <alignment horizontal="center"/>
    </xf>
    <xf numFmtId="0" fontId="20" fillId="9" borderId="32" xfId="0" applyFont="1" applyFill="1" applyBorder="1" applyAlignment="1">
      <alignment horizontal="left"/>
    </xf>
    <xf numFmtId="0" fontId="20" fillId="9" borderId="28" xfId="0" applyFont="1" applyFill="1" applyBorder="1" applyAlignment="1">
      <alignment horizontal="left"/>
    </xf>
    <xf numFmtId="0" fontId="20" fillId="9" borderId="33" xfId="0" applyFont="1" applyFill="1" applyBorder="1" applyAlignment="1">
      <alignment horizontal="left"/>
    </xf>
    <xf numFmtId="0" fontId="14" fillId="10" borderId="20" xfId="0" applyFont="1" applyFill="1" applyBorder="1" applyAlignment="1" applyProtection="1">
      <alignment horizontal="left" vertical="top" wrapText="1"/>
      <protection locked="0"/>
    </xf>
    <xf numFmtId="0" fontId="14" fillId="10" borderId="14" xfId="0" applyFont="1" applyFill="1" applyBorder="1" applyAlignment="1" applyProtection="1">
      <alignment horizontal="left" vertical="top" wrapText="1"/>
      <protection locked="0"/>
    </xf>
    <xf numFmtId="0" fontId="14" fillId="10" borderId="16" xfId="0" applyFont="1" applyFill="1" applyBorder="1" applyAlignment="1" applyProtection="1">
      <alignment horizontal="left" vertical="top" wrapText="1"/>
      <protection locked="0"/>
    </xf>
    <xf numFmtId="44" fontId="14" fillId="10" borderId="25" xfId="0" applyNumberFormat="1" applyFont="1" applyFill="1" applyBorder="1" applyAlignment="1" applyProtection="1">
      <alignment horizontal="center"/>
      <protection locked="0"/>
    </xf>
    <xf numFmtId="44" fontId="14" fillId="10" borderId="26" xfId="0" applyNumberFormat="1" applyFont="1" applyFill="1" applyBorder="1" applyAlignment="1" applyProtection="1">
      <alignment horizontal="center"/>
      <protection locked="0"/>
    </xf>
    <xf numFmtId="0" fontId="15" fillId="0" borderId="6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44" fontId="15" fillId="0" borderId="25" xfId="0" applyNumberFormat="1" applyFont="1" applyBorder="1" applyAlignment="1">
      <alignment horizontal="center"/>
    </xf>
    <xf numFmtId="44" fontId="15" fillId="0" borderId="26" xfId="0" applyNumberFormat="1" applyFont="1" applyBorder="1" applyAlignment="1">
      <alignment horizontal="center"/>
    </xf>
    <xf numFmtId="44" fontId="15" fillId="0" borderId="23" xfId="0" applyNumberFormat="1" applyFont="1" applyBorder="1" applyAlignment="1">
      <alignment horizontal="center"/>
    </xf>
    <xf numFmtId="44" fontId="15" fillId="0" borderId="30" xfId="0" applyNumberFormat="1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4" fillId="0" borderId="1" xfId="0" applyFont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4" fillId="0" borderId="27" xfId="0" applyFont="1" applyBorder="1" applyAlignment="1" applyProtection="1">
      <alignment horizontal="left" vertical="top" wrapText="1"/>
    </xf>
    <xf numFmtId="0" fontId="14" fillId="0" borderId="28" xfId="0" applyFont="1" applyBorder="1" applyAlignment="1" applyProtection="1">
      <alignment horizontal="left" vertical="top" wrapText="1"/>
    </xf>
    <xf numFmtId="0" fontId="14" fillId="0" borderId="29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9" xfId="0" applyFont="1" applyBorder="1" applyAlignment="1" applyProtection="1">
      <alignment horizontal="left" vertical="top" wrapText="1"/>
    </xf>
    <xf numFmtId="0" fontId="14" fillId="0" borderId="13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20" fillId="9" borderId="2" xfId="0" applyFont="1" applyFill="1" applyBorder="1" applyAlignment="1" applyProtection="1">
      <alignment horizontal="left" vertical="center"/>
    </xf>
    <xf numFmtId="0" fontId="20" fillId="9" borderId="4" xfId="0" applyFont="1" applyFill="1" applyBorder="1" applyAlignment="1" applyProtection="1">
      <alignment horizontal="left" vertical="center"/>
    </xf>
    <xf numFmtId="0" fontId="20" fillId="9" borderId="5" xfId="0" applyFont="1" applyFill="1" applyBorder="1" applyAlignment="1" applyProtection="1">
      <alignment horizontal="left" vertical="center"/>
    </xf>
    <xf numFmtId="44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14" fillId="0" borderId="1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0" fontId="15" fillId="0" borderId="8" xfId="0" applyFont="1" applyBorder="1" applyAlignment="1">
      <alignment horizontal="right"/>
    </xf>
    <xf numFmtId="0" fontId="15" fillId="7" borderId="8" xfId="0" applyFont="1" applyFill="1" applyBorder="1" applyAlignment="1">
      <alignment horizontal="right"/>
    </xf>
    <xf numFmtId="0" fontId="14" fillId="0" borderId="2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64" fontId="20" fillId="9" borderId="20" xfId="0" applyNumberFormat="1" applyFont="1" applyFill="1" applyBorder="1" applyAlignment="1">
      <alignment horizontal="right"/>
    </xf>
    <xf numFmtId="164" fontId="20" fillId="9" borderId="16" xfId="0" applyNumberFormat="1" applyFont="1" applyFill="1" applyBorder="1" applyAlignment="1">
      <alignment horizontal="right"/>
    </xf>
    <xf numFmtId="0" fontId="14" fillId="10" borderId="14" xfId="0" applyFont="1" applyFill="1" applyBorder="1" applyAlignment="1" applyProtection="1">
      <alignment horizontal="center"/>
      <protection locked="0"/>
    </xf>
    <xf numFmtId="0" fontId="14" fillId="10" borderId="16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horizontal="center"/>
    </xf>
    <xf numFmtId="43" fontId="23" fillId="0" borderId="1" xfId="1" applyFont="1" applyBorder="1" applyAlignment="1">
      <alignment horizontal="left"/>
    </xf>
    <xf numFmtId="43" fontId="23" fillId="0" borderId="14" xfId="1" applyFont="1" applyBorder="1" applyAlignment="1">
      <alignment horizontal="left"/>
    </xf>
    <xf numFmtId="43" fontId="22" fillId="0" borderId="14" xfId="1" applyFont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43" fontId="22" fillId="0" borderId="1" xfId="1" applyFont="1" applyFill="1" applyBorder="1" applyAlignment="1">
      <alignment horizontal="left"/>
    </xf>
    <xf numFmtId="14" fontId="20" fillId="0" borderId="0" xfId="1" applyNumberFormat="1" applyFont="1" applyFill="1" applyBorder="1" applyAlignment="1">
      <alignment horizontal="right"/>
    </xf>
    <xf numFmtId="0" fontId="30" fillId="0" borderId="8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17" fillId="2" borderId="8" xfId="0" applyFont="1" applyFill="1" applyBorder="1" applyAlignment="1">
      <alignment horizontal="right"/>
    </xf>
    <xf numFmtId="0" fontId="30" fillId="0" borderId="20" xfId="0" applyFont="1" applyBorder="1" applyAlignment="1">
      <alignment horizontal="left"/>
    </xf>
    <xf numFmtId="0" fontId="30" fillId="0" borderId="16" xfId="0" applyFont="1" applyBorder="1" applyAlignment="1">
      <alignment horizontal="left"/>
    </xf>
    <xf numFmtId="0" fontId="17" fillId="2" borderId="20" xfId="0" applyFont="1" applyFill="1" applyBorder="1" applyAlignment="1">
      <alignment horizontal="right"/>
    </xf>
    <xf numFmtId="0" fontId="17" fillId="2" borderId="16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43" fontId="22" fillId="0" borderId="1" xfId="1" applyFont="1" applyBorder="1" applyAlignment="1" applyProtection="1">
      <alignment horizontal="left"/>
    </xf>
    <xf numFmtId="0" fontId="17" fillId="2" borderId="2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30" fillId="0" borderId="39" xfId="0" applyFont="1" applyBorder="1" applyAlignment="1">
      <alignment horizontal="left"/>
    </xf>
    <xf numFmtId="0" fontId="30" fillId="0" borderId="40" xfId="0" applyFont="1" applyBorder="1" applyAlignment="1">
      <alignment horizontal="left"/>
    </xf>
    <xf numFmtId="0" fontId="30" fillId="0" borderId="41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43" xfId="0" applyFont="1" applyBorder="1" applyAlignment="1">
      <alignment horizontal="left"/>
    </xf>
    <xf numFmtId="0" fontId="30" fillId="0" borderId="22" xfId="0" applyFont="1" applyBorder="1" applyAlignment="1">
      <alignment horizontal="left"/>
    </xf>
    <xf numFmtId="0" fontId="31" fillId="0" borderId="0" xfId="0" applyFont="1" applyAlignment="1">
      <alignment horizontal="center"/>
    </xf>
    <xf numFmtId="0" fontId="28" fillId="0" borderId="15" xfId="0" applyFont="1" applyBorder="1" applyAlignment="1">
      <alignment horizontal="center"/>
    </xf>
    <xf numFmtId="0" fontId="0" fillId="0" borderId="0" xfId="0" applyFont="1" applyAlignment="1" applyProtection="1">
      <alignment horizontal="right"/>
    </xf>
    <xf numFmtId="0" fontId="0" fillId="3" borderId="32" xfId="0" applyFont="1" applyFill="1" applyBorder="1" applyAlignment="1" applyProtection="1">
      <alignment horizontal="left" vertical="top" wrapText="1"/>
      <protection locked="0"/>
    </xf>
    <xf numFmtId="0" fontId="0" fillId="3" borderId="28" xfId="0" applyFont="1" applyFill="1" applyBorder="1" applyAlignment="1" applyProtection="1">
      <alignment horizontal="left" vertical="top" wrapText="1"/>
      <protection locked="0"/>
    </xf>
    <xf numFmtId="0" fontId="0" fillId="3" borderId="33" xfId="0" applyFont="1" applyFill="1" applyBorder="1" applyAlignment="1" applyProtection="1">
      <alignment horizontal="left" vertical="top" wrapText="1"/>
      <protection locked="0"/>
    </xf>
    <xf numFmtId="0" fontId="0" fillId="3" borderId="45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46" xfId="0" applyFont="1" applyFill="1" applyBorder="1" applyAlignment="1" applyProtection="1">
      <alignment horizontal="left" vertical="top" wrapText="1"/>
      <protection locked="0"/>
    </xf>
    <xf numFmtId="0" fontId="0" fillId="3" borderId="47" xfId="0" applyFont="1" applyFill="1" applyBorder="1" applyAlignment="1" applyProtection="1">
      <alignment horizontal="left" vertical="top" wrapText="1"/>
      <protection locked="0"/>
    </xf>
    <xf numFmtId="0" fontId="0" fillId="3" borderId="15" xfId="0" applyFont="1" applyFill="1" applyBorder="1" applyAlignment="1" applyProtection="1">
      <alignment horizontal="left" vertical="top" wrapText="1"/>
      <protection locked="0"/>
    </xf>
    <xf numFmtId="0" fontId="0" fillId="3" borderId="48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left"/>
    </xf>
    <xf numFmtId="43" fontId="8" fillId="0" borderId="1" xfId="1" applyFont="1" applyBorder="1" applyAlignment="1" applyProtection="1">
      <alignment horizontal="left"/>
    </xf>
    <xf numFmtId="43" fontId="8" fillId="0" borderId="14" xfId="1" applyFont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/>
    </xf>
    <xf numFmtId="0" fontId="0" fillId="3" borderId="1" xfId="0" applyFont="1" applyFill="1" applyBorder="1" applyAlignment="1" applyProtection="1">
      <alignment horizontal="center"/>
      <protection locked="0"/>
    </xf>
    <xf numFmtId="14" fontId="0" fillId="0" borderId="1" xfId="0" applyNumberFormat="1" applyFont="1" applyFill="1" applyBorder="1" applyAlignment="1" applyProtection="1">
      <alignment horizontal="center"/>
    </xf>
    <xf numFmtId="14" fontId="0" fillId="0" borderId="14" xfId="0" applyNumberFormat="1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/>
    </xf>
    <xf numFmtId="0" fontId="24" fillId="0" borderId="34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0" fontId="24" fillId="0" borderId="44" xfId="0" applyFont="1" applyBorder="1" applyAlignment="1">
      <alignment horizontal="left"/>
    </xf>
    <xf numFmtId="0" fontId="24" fillId="0" borderId="35" xfId="0" applyFont="1" applyBorder="1" applyAlignment="1">
      <alignment horizontal="left"/>
    </xf>
    <xf numFmtId="0" fontId="0" fillId="3" borderId="50" xfId="0" applyFont="1" applyFill="1" applyBorder="1" applyAlignment="1" applyProtection="1">
      <alignment horizontal="left"/>
      <protection locked="0"/>
    </xf>
    <xf numFmtId="0" fontId="0" fillId="3" borderId="53" xfId="0" applyFont="1" applyFill="1" applyBorder="1" applyAlignment="1" applyProtection="1">
      <alignment horizontal="left"/>
      <protection locked="0"/>
    </xf>
    <xf numFmtId="0" fontId="0" fillId="3" borderId="52" xfId="0" applyFont="1" applyFill="1" applyBorder="1" applyAlignment="1" applyProtection="1">
      <alignment horizontal="left"/>
      <protection locked="0"/>
    </xf>
    <xf numFmtId="0" fontId="0" fillId="3" borderId="8" xfId="0" applyFont="1" applyFill="1" applyBorder="1" applyAlignment="1" applyProtection="1">
      <alignment horizontal="left"/>
      <protection locked="0"/>
    </xf>
    <xf numFmtId="0" fontId="0" fillId="3" borderId="49" xfId="0" applyFont="1" applyFill="1" applyBorder="1" applyAlignment="1" applyProtection="1">
      <alignment horizontal="left"/>
      <protection locked="0"/>
    </xf>
    <xf numFmtId="0" fontId="0" fillId="3" borderId="51" xfId="0" applyFont="1" applyFill="1" applyBorder="1" applyAlignment="1" applyProtection="1">
      <alignment horizontal="left"/>
      <protection locked="0"/>
    </xf>
    <xf numFmtId="0" fontId="2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m/d/yyyy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90488</xdr:colOff>
      <xdr:row>8</xdr:row>
      <xdr:rowOff>14287</xdr:rowOff>
    </xdr:from>
    <xdr:to>
      <xdr:col>7</xdr:col>
      <xdr:colOff>309563</xdr:colOff>
      <xdr:row>9</xdr:row>
      <xdr:rowOff>4762</xdr:rowOff>
    </xdr:to>
    <xdr:sp macro="" textlink="">
      <xdr:nvSpPr>
        <xdr:cNvPr id="11" name="TextBox 10"/>
        <xdr:cNvSpPr txBox="1"/>
      </xdr:nvSpPr>
      <xdr:spPr>
        <a:xfrm>
          <a:off x="5043488" y="1719262"/>
          <a:ext cx="219075" cy="1809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552449</xdr:colOff>
      <xdr:row>8</xdr:row>
      <xdr:rowOff>9524</xdr:rowOff>
    </xdr:from>
    <xdr:to>
      <xdr:col>5</xdr:col>
      <xdr:colOff>771524</xdr:colOff>
      <xdr:row>8</xdr:row>
      <xdr:rowOff>190499</xdr:rowOff>
    </xdr:to>
    <xdr:sp macro="" textlink="">
      <xdr:nvSpPr>
        <xdr:cNvPr id="10" name="TextBox 9"/>
        <xdr:cNvSpPr txBox="1"/>
      </xdr:nvSpPr>
      <xdr:spPr>
        <a:xfrm>
          <a:off x="4076699" y="1714499"/>
          <a:ext cx="219075" cy="1809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590550</xdr:colOff>
      <xdr:row>8</xdr:row>
      <xdr:rowOff>9524</xdr:rowOff>
    </xdr:from>
    <xdr:to>
      <xdr:col>2</xdr:col>
      <xdr:colOff>809625</xdr:colOff>
      <xdr:row>8</xdr:row>
      <xdr:rowOff>190499</xdr:rowOff>
    </xdr:to>
    <xdr:sp macro="" textlink="">
      <xdr:nvSpPr>
        <xdr:cNvPr id="12" name="TextBox 11"/>
        <xdr:cNvSpPr txBox="1"/>
      </xdr:nvSpPr>
      <xdr:spPr>
        <a:xfrm>
          <a:off x="1981200" y="1714499"/>
          <a:ext cx="219075" cy="1809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14287</xdr:colOff>
      <xdr:row>28</xdr:row>
      <xdr:rowOff>9526</xdr:rowOff>
    </xdr:from>
    <xdr:to>
      <xdr:col>2</xdr:col>
      <xdr:colOff>223838</xdr:colOff>
      <xdr:row>29</xdr:row>
      <xdr:rowOff>9526</xdr:rowOff>
    </xdr:to>
    <xdr:sp macro="" textlink="">
      <xdr:nvSpPr>
        <xdr:cNvPr id="8" name="TextBox 7"/>
        <xdr:cNvSpPr txBox="1"/>
      </xdr:nvSpPr>
      <xdr:spPr>
        <a:xfrm>
          <a:off x="1404937" y="4000501"/>
          <a:ext cx="209551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9525</xdr:colOff>
      <xdr:row>30</xdr:row>
      <xdr:rowOff>9525</xdr:rowOff>
    </xdr:from>
    <xdr:to>
      <xdr:col>2</xdr:col>
      <xdr:colOff>209550</xdr:colOff>
      <xdr:row>30</xdr:row>
      <xdr:rowOff>166688</xdr:rowOff>
    </xdr:to>
    <xdr:sp macro="" textlink="">
      <xdr:nvSpPr>
        <xdr:cNvPr id="14" name="TextBox 13"/>
        <xdr:cNvSpPr txBox="1"/>
      </xdr:nvSpPr>
      <xdr:spPr>
        <a:xfrm>
          <a:off x="1400175" y="4343400"/>
          <a:ext cx="200025" cy="15716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9526</xdr:colOff>
      <xdr:row>32</xdr:row>
      <xdr:rowOff>9525</xdr:rowOff>
    </xdr:from>
    <xdr:to>
      <xdr:col>2</xdr:col>
      <xdr:colOff>219076</xdr:colOff>
      <xdr:row>32</xdr:row>
      <xdr:rowOff>166688</xdr:rowOff>
    </xdr:to>
    <xdr:sp macro="" textlink="">
      <xdr:nvSpPr>
        <xdr:cNvPr id="15" name="TextBox 14"/>
        <xdr:cNvSpPr txBox="1"/>
      </xdr:nvSpPr>
      <xdr:spPr>
        <a:xfrm>
          <a:off x="1400176" y="4686300"/>
          <a:ext cx="209550" cy="15716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466726</xdr:colOff>
      <xdr:row>8</xdr:row>
      <xdr:rowOff>4762</xdr:rowOff>
    </xdr:from>
    <xdr:to>
      <xdr:col>4</xdr:col>
      <xdr:colOff>685801</xdr:colOff>
      <xdr:row>8</xdr:row>
      <xdr:rowOff>185737</xdr:rowOff>
    </xdr:to>
    <xdr:sp macro="" textlink="">
      <xdr:nvSpPr>
        <xdr:cNvPr id="19" name="TextBox 18"/>
        <xdr:cNvSpPr txBox="1"/>
      </xdr:nvSpPr>
      <xdr:spPr>
        <a:xfrm>
          <a:off x="3286126" y="1709737"/>
          <a:ext cx="219075" cy="1809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Table1" displayName="Table1" ref="B11:L19" totalsRowCount="1" headerRowDxfId="24" dataDxfId="23" totalsRowDxfId="22">
  <autoFilter ref="B11:L18"/>
  <tableColumns count="11">
    <tableColumn id="1" name="Column1" dataDxfId="21" totalsRowDxfId="20"/>
    <tableColumn id="4" name="Column2" totalsRowFunction="sum" dataDxfId="19" totalsRowDxfId="18"/>
    <tableColumn id="5" name="Column3" totalsRowFunction="sum" dataDxfId="17" totalsRowDxfId="16"/>
    <tableColumn id="6" name="Column4" totalsRowFunction="sum" dataDxfId="15" totalsRowDxfId="14"/>
    <tableColumn id="7" name="Column5" totalsRowFunction="sum" dataDxfId="13" totalsRowDxfId="12"/>
    <tableColumn id="8" name="Column6" totalsRowFunction="sum" dataDxfId="11" totalsRowDxfId="10"/>
    <tableColumn id="9" name="Column7" totalsRowFunction="sum" dataDxfId="9" totalsRowDxfId="8"/>
    <tableColumn id="10" name="Column8" totalsRowFunction="sum" dataDxfId="7" totalsRowDxfId="6"/>
    <tableColumn id="2" name="Column82" totalsRowFunction="sum" dataDxfId="5" totalsRowDxfId="4"/>
    <tableColumn id="11" name="Column83" totalsRowFunction="sum" dataDxfId="3" totalsRowDxfId="2"/>
    <tableColumn id="12" name="Column9" dataDxfId="1" totalsRowDxfId="0">
      <calculatedColumnFormula>SUM('Expense Report'!$C12:$K12)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tabSelected="1" topLeftCell="A46" zoomScaleNormal="100" workbookViewId="0">
      <selection activeCell="C4" sqref="C4:E4"/>
    </sheetView>
  </sheetViews>
  <sheetFormatPr defaultRowHeight="14.4" x14ac:dyDescent="0.3"/>
  <cols>
    <col min="1" max="1" width="4.88671875" customWidth="1"/>
    <col min="2" max="2" width="20.88671875" customWidth="1"/>
    <col min="3" max="3" width="12.33203125" customWidth="1"/>
    <col min="5" max="5" width="10.5546875" customWidth="1"/>
    <col min="6" max="6" width="11.5546875" customWidth="1"/>
    <col min="7" max="7" width="9.88671875" customWidth="1"/>
    <col min="8" max="8" width="4.6640625" customWidth="1"/>
    <col min="9" max="9" width="10.33203125" customWidth="1"/>
  </cols>
  <sheetData>
    <row r="1" spans="2:18" ht="18.600000000000001" x14ac:dyDescent="0.3">
      <c r="B1" s="187" t="s">
        <v>9</v>
      </c>
      <c r="C1" s="187"/>
      <c r="D1" s="187"/>
      <c r="E1" s="187"/>
      <c r="F1" s="187"/>
      <c r="G1" s="187"/>
      <c r="H1" s="187"/>
      <c r="I1" s="187"/>
      <c r="J1" s="3"/>
      <c r="K1" s="3"/>
      <c r="L1" s="3"/>
      <c r="M1" s="3"/>
      <c r="N1" s="3"/>
      <c r="O1" s="3"/>
      <c r="P1" s="3"/>
      <c r="Q1" s="3"/>
      <c r="R1" s="3"/>
    </row>
    <row r="2" spans="2:18" x14ac:dyDescent="0.3">
      <c r="B2" s="188" t="s">
        <v>10</v>
      </c>
      <c r="C2" s="188"/>
      <c r="D2" s="188"/>
      <c r="E2" s="188"/>
      <c r="F2" s="188"/>
      <c r="G2" s="188"/>
      <c r="H2" s="188"/>
      <c r="I2" s="188"/>
      <c r="J2" s="3"/>
      <c r="K2" s="3"/>
      <c r="L2" s="3"/>
      <c r="M2" s="3"/>
      <c r="N2" s="3"/>
      <c r="O2" s="3"/>
      <c r="P2" s="3"/>
      <c r="Q2" s="3"/>
      <c r="R2" s="3"/>
    </row>
    <row r="3" spans="2:18" ht="16.5" customHeight="1" x14ac:dyDescent="0.3">
      <c r="B3" s="1"/>
      <c r="E3" s="303">
        <v>2023</v>
      </c>
      <c r="H3" s="2"/>
      <c r="J3" s="3"/>
      <c r="K3" s="3"/>
      <c r="L3" s="3"/>
      <c r="M3" s="3"/>
      <c r="N3" s="3"/>
      <c r="O3" s="3"/>
      <c r="P3" s="3"/>
      <c r="Q3" s="3"/>
      <c r="R3" s="3"/>
    </row>
    <row r="4" spans="2:18" x14ac:dyDescent="0.3">
      <c r="B4" s="158" t="s">
        <v>0</v>
      </c>
      <c r="C4" s="191"/>
      <c r="D4" s="192"/>
      <c r="E4" s="192"/>
      <c r="F4" s="162" t="s">
        <v>1</v>
      </c>
      <c r="G4" s="191"/>
      <c r="H4" s="192"/>
      <c r="I4" s="194"/>
      <c r="J4" s="3"/>
      <c r="K4" s="3"/>
      <c r="L4" s="3"/>
      <c r="M4" s="3"/>
      <c r="N4" s="3"/>
      <c r="O4" s="3"/>
      <c r="P4" s="3"/>
      <c r="Q4" s="3"/>
      <c r="R4" s="3"/>
    </row>
    <row r="5" spans="2:18" x14ac:dyDescent="0.3">
      <c r="B5" s="159" t="s">
        <v>2</v>
      </c>
      <c r="C5" s="191"/>
      <c r="D5" s="192"/>
      <c r="E5" s="192"/>
      <c r="F5" s="194"/>
      <c r="G5" s="240" t="s">
        <v>3</v>
      </c>
      <c r="H5" s="241"/>
      <c r="I5" s="152"/>
      <c r="J5" s="3"/>
      <c r="K5" s="3"/>
      <c r="L5" s="3"/>
      <c r="M5" s="3"/>
      <c r="N5" s="3"/>
      <c r="O5" s="3"/>
      <c r="P5" s="3"/>
      <c r="Q5" s="3"/>
      <c r="R5" s="3"/>
    </row>
    <row r="6" spans="2:18" x14ac:dyDescent="0.3">
      <c r="B6" s="159" t="s">
        <v>4</v>
      </c>
      <c r="C6" s="191"/>
      <c r="D6" s="192"/>
      <c r="E6" s="192"/>
      <c r="F6" s="194"/>
      <c r="G6" s="240" t="s">
        <v>5</v>
      </c>
      <c r="H6" s="241"/>
      <c r="I6" s="152"/>
      <c r="J6" s="3"/>
      <c r="K6" s="3"/>
      <c r="L6" s="3"/>
      <c r="M6" s="3"/>
      <c r="N6" s="3"/>
      <c r="O6" s="3"/>
      <c r="P6" s="3"/>
      <c r="Q6" s="3"/>
      <c r="R6" s="3"/>
    </row>
    <row r="7" spans="2:18" x14ac:dyDescent="0.3">
      <c r="B7" s="160" t="s">
        <v>119</v>
      </c>
      <c r="C7" s="150"/>
      <c r="D7" s="161" t="s">
        <v>118</v>
      </c>
      <c r="E7" s="242"/>
      <c r="F7" s="243"/>
      <c r="G7" s="189" t="s">
        <v>25</v>
      </c>
      <c r="H7" s="190"/>
      <c r="I7" s="151"/>
      <c r="J7" s="3"/>
      <c r="K7" s="3"/>
      <c r="L7" s="3"/>
      <c r="M7" s="3"/>
      <c r="N7" s="3"/>
      <c r="O7" s="3"/>
      <c r="P7" s="3"/>
      <c r="Q7" s="3"/>
      <c r="R7" s="3"/>
    </row>
    <row r="8" spans="2:18" ht="7.5" customHeight="1" x14ac:dyDescent="0.3">
      <c r="B8" s="13"/>
      <c r="C8" s="13"/>
      <c r="D8" s="13"/>
      <c r="E8" s="13"/>
      <c r="F8" s="13"/>
      <c r="G8" s="13"/>
      <c r="H8" s="13"/>
      <c r="I8" s="13"/>
      <c r="J8" s="3"/>
      <c r="K8" s="3"/>
      <c r="L8" s="3"/>
      <c r="M8" s="3"/>
      <c r="N8" s="3"/>
      <c r="O8" s="3"/>
      <c r="P8" s="3"/>
      <c r="Q8" s="3"/>
      <c r="R8" s="3"/>
    </row>
    <row r="9" spans="2:18" ht="12.6" customHeight="1" x14ac:dyDescent="0.3">
      <c r="B9" s="193" t="s">
        <v>67</v>
      </c>
      <c r="C9" s="193"/>
      <c r="D9" s="14" t="s">
        <v>33</v>
      </c>
      <c r="E9" s="15"/>
      <c r="F9" s="16" t="s">
        <v>32</v>
      </c>
      <c r="G9" s="14" t="s">
        <v>31</v>
      </c>
      <c r="H9" s="16"/>
      <c r="I9" s="14" t="s">
        <v>30</v>
      </c>
      <c r="J9" s="3"/>
      <c r="K9" s="3"/>
      <c r="L9" s="3"/>
      <c r="M9" s="3"/>
      <c r="N9" s="3"/>
      <c r="O9" s="3"/>
      <c r="P9" s="3"/>
      <c r="Q9" s="3"/>
      <c r="R9" s="3"/>
    </row>
    <row r="10" spans="2:18" ht="6.75" customHeight="1" thickBot="1" x14ac:dyDescent="0.35">
      <c r="B10" s="13"/>
      <c r="C10" s="13"/>
      <c r="D10" s="13"/>
      <c r="E10" s="13"/>
      <c r="F10" s="13"/>
      <c r="G10" s="13"/>
      <c r="H10" s="13"/>
      <c r="I10" s="13"/>
      <c r="J10" s="3"/>
      <c r="K10" s="3"/>
      <c r="L10" s="3"/>
      <c r="M10" s="3"/>
      <c r="N10" s="3"/>
      <c r="O10" s="3"/>
      <c r="P10" s="3"/>
      <c r="Q10" s="3"/>
      <c r="R10" s="3"/>
    </row>
    <row r="11" spans="2:18" x14ac:dyDescent="0.3">
      <c r="B11" s="202" t="s">
        <v>11</v>
      </c>
      <c r="C11" s="203"/>
      <c r="D11" s="203"/>
      <c r="E11" s="203"/>
      <c r="F11" s="203"/>
      <c r="G11" s="203"/>
      <c r="H11" s="203"/>
      <c r="I11" s="204"/>
      <c r="J11" s="3"/>
      <c r="K11" s="3"/>
      <c r="L11" s="3"/>
      <c r="M11" s="3"/>
      <c r="N11" s="3"/>
      <c r="O11" s="3"/>
      <c r="P11" s="3"/>
      <c r="Q11" s="3"/>
      <c r="R11" s="3"/>
    </row>
    <row r="12" spans="2:18" ht="15" customHeight="1" x14ac:dyDescent="0.3">
      <c r="B12" s="205"/>
      <c r="C12" s="206"/>
      <c r="D12" s="206"/>
      <c r="E12" s="206"/>
      <c r="F12" s="206"/>
      <c r="G12" s="206"/>
      <c r="H12" s="206"/>
      <c r="I12" s="207"/>
      <c r="J12" s="3"/>
      <c r="K12" s="3"/>
      <c r="L12" s="3"/>
      <c r="M12" s="3"/>
      <c r="N12" s="3"/>
      <c r="O12" s="3"/>
      <c r="P12" s="3"/>
      <c r="Q12" s="3"/>
      <c r="R12" s="3"/>
    </row>
    <row r="13" spans="2:18" ht="9.75" customHeight="1" thickBot="1" x14ac:dyDescent="0.35">
      <c r="B13" s="17"/>
      <c r="C13" s="17"/>
      <c r="D13" s="17"/>
      <c r="E13" s="17"/>
      <c r="F13" s="17"/>
      <c r="G13" s="17"/>
      <c r="H13" s="17"/>
      <c r="I13" s="17"/>
      <c r="J13" s="3"/>
      <c r="K13" s="3"/>
      <c r="L13" s="3"/>
      <c r="M13" s="3"/>
      <c r="N13" s="3"/>
      <c r="O13" s="3"/>
      <c r="P13" s="3"/>
      <c r="Q13" s="3"/>
      <c r="R13" s="3"/>
    </row>
    <row r="14" spans="2:18" ht="11.4" customHeight="1" thickBot="1" x14ac:dyDescent="0.35">
      <c r="B14" s="195" t="s">
        <v>13</v>
      </c>
      <c r="C14" s="196"/>
      <c r="D14" s="196"/>
      <c r="E14" s="196"/>
      <c r="F14" s="196"/>
      <c r="G14" s="196"/>
      <c r="H14" s="196"/>
      <c r="I14" s="197"/>
      <c r="J14" s="3"/>
      <c r="K14" s="3"/>
      <c r="L14" s="3"/>
      <c r="M14" s="3"/>
      <c r="N14" s="3"/>
      <c r="O14" s="3"/>
      <c r="P14" s="3"/>
      <c r="Q14" s="3"/>
      <c r="R14" s="3"/>
    </row>
    <row r="15" spans="2:18" ht="13.5" customHeight="1" x14ac:dyDescent="0.3">
      <c r="B15" s="210" t="s">
        <v>24</v>
      </c>
      <c r="C15" s="211"/>
      <c r="D15" s="153"/>
      <c r="E15" s="18" t="s">
        <v>23</v>
      </c>
      <c r="F15" s="48">
        <f>IF(I7&lt;2,0,I7-2)</f>
        <v>0</v>
      </c>
      <c r="G15" s="19" t="s">
        <v>26</v>
      </c>
      <c r="H15" s="200">
        <f>D15*F15</f>
        <v>0</v>
      </c>
      <c r="I15" s="201"/>
      <c r="J15" s="3"/>
      <c r="K15" s="3"/>
      <c r="L15" s="3"/>
      <c r="M15" s="3"/>
      <c r="N15" s="3"/>
      <c r="O15" s="3"/>
      <c r="P15" s="3"/>
      <c r="Q15" s="3"/>
      <c r="R15" s="3"/>
    </row>
    <row r="16" spans="2:18" ht="3.75" customHeight="1" x14ac:dyDescent="0.3">
      <c r="B16" s="20"/>
      <c r="C16" s="21"/>
      <c r="D16" s="22"/>
      <c r="E16" s="22"/>
      <c r="F16" s="23"/>
      <c r="G16" s="24"/>
      <c r="H16" s="25"/>
      <c r="I16" s="41"/>
      <c r="J16" s="3"/>
      <c r="K16" s="3"/>
      <c r="L16" s="3"/>
      <c r="M16" s="3"/>
      <c r="N16" s="3"/>
      <c r="O16" s="3"/>
      <c r="P16" s="3"/>
      <c r="Q16" s="3"/>
      <c r="R16" s="3"/>
    </row>
    <row r="17" spans="2:18" ht="13.5" customHeight="1" x14ac:dyDescent="0.3">
      <c r="B17" s="26" t="s">
        <v>68</v>
      </c>
      <c r="C17" s="27">
        <f>SUM(D15*0.75)</f>
        <v>0</v>
      </c>
      <c r="D17" s="181" t="s">
        <v>69</v>
      </c>
      <c r="E17" s="181"/>
      <c r="F17" s="28">
        <f>SUM(D15*0.75)</f>
        <v>0</v>
      </c>
      <c r="G17" s="29"/>
      <c r="H17" s="198">
        <f>SUM(C17+F17)</f>
        <v>0</v>
      </c>
      <c r="I17" s="199"/>
      <c r="J17" s="3"/>
      <c r="K17" s="3"/>
      <c r="L17" s="3"/>
      <c r="M17" s="3"/>
      <c r="N17" s="3"/>
      <c r="O17" s="3"/>
      <c r="P17" s="3"/>
      <c r="Q17" s="3"/>
      <c r="R17" s="3"/>
    </row>
    <row r="18" spans="2:18" ht="12" customHeight="1" thickBot="1" x14ac:dyDescent="0.35">
      <c r="B18" s="26"/>
      <c r="C18" s="21"/>
      <c r="D18" s="22"/>
      <c r="E18" s="22"/>
      <c r="F18" s="216" t="s">
        <v>8</v>
      </c>
      <c r="G18" s="216"/>
      <c r="H18" s="214">
        <f>H17+H15</f>
        <v>0</v>
      </c>
      <c r="I18" s="215"/>
      <c r="J18" s="3"/>
      <c r="K18" s="3"/>
      <c r="L18" s="3"/>
      <c r="M18" s="3"/>
      <c r="N18" s="3"/>
      <c r="O18" s="3"/>
      <c r="P18" s="3"/>
      <c r="Q18" s="3"/>
      <c r="R18" s="3"/>
    </row>
    <row r="19" spans="2:18" ht="9" customHeight="1" thickTop="1" x14ac:dyDescent="0.3">
      <c r="B19" s="26"/>
      <c r="C19" s="21"/>
      <c r="D19" s="22"/>
      <c r="E19" s="22"/>
      <c r="F19" s="23"/>
      <c r="G19" s="24"/>
      <c r="H19" s="25"/>
      <c r="I19" s="41"/>
      <c r="J19" s="3"/>
      <c r="K19" s="3"/>
      <c r="L19" s="3"/>
      <c r="M19" s="3"/>
      <c r="N19" s="3"/>
      <c r="O19" s="3"/>
      <c r="P19" s="3"/>
      <c r="Q19" s="3"/>
      <c r="R19" s="3"/>
    </row>
    <row r="20" spans="2:18" ht="13.5" customHeight="1" thickTop="1" thickBot="1" x14ac:dyDescent="0.35">
      <c r="B20" s="26" t="s">
        <v>123</v>
      </c>
      <c r="C20" s="153"/>
      <c r="D20" s="181" t="s">
        <v>7</v>
      </c>
      <c r="E20" s="181"/>
      <c r="F20" s="131">
        <f>IF(I7&lt;1,0,I7-1)</f>
        <v>0</v>
      </c>
      <c r="G20" s="59" t="s">
        <v>22</v>
      </c>
      <c r="H20" s="212">
        <f>C20*F20</f>
        <v>0</v>
      </c>
      <c r="I20" s="213"/>
      <c r="J20" s="3"/>
      <c r="K20" s="3"/>
      <c r="L20" s="3"/>
      <c r="M20" s="3"/>
      <c r="N20" s="3"/>
      <c r="O20" s="3"/>
      <c r="P20" s="3"/>
      <c r="Q20" s="3"/>
      <c r="R20" s="3"/>
    </row>
    <row r="21" spans="2:18" ht="13.5" customHeight="1" thickTop="1" x14ac:dyDescent="0.3">
      <c r="B21" s="166" t="s">
        <v>74</v>
      </c>
      <c r="C21" s="167"/>
      <c r="D21" s="167"/>
      <c r="E21" s="155"/>
      <c r="F21" s="103"/>
      <c r="G21" s="19"/>
      <c r="H21" s="53"/>
      <c r="I21" s="54"/>
      <c r="J21" s="3"/>
      <c r="K21" s="3"/>
      <c r="L21" s="3"/>
      <c r="M21" s="3"/>
      <c r="N21" s="3"/>
      <c r="O21" s="3"/>
      <c r="P21" s="3"/>
      <c r="Q21" s="3"/>
      <c r="R21" s="3"/>
    </row>
    <row r="22" spans="2:18" ht="13.5" customHeight="1" thickBot="1" x14ac:dyDescent="0.35">
      <c r="B22" s="26" t="s">
        <v>77</v>
      </c>
      <c r="C22" s="154">
        <v>0</v>
      </c>
      <c r="D22" s="101"/>
      <c r="E22" s="102"/>
      <c r="F22" s="103"/>
      <c r="G22" s="104" t="s">
        <v>122</v>
      </c>
      <c r="H22" s="208"/>
      <c r="I22" s="209"/>
      <c r="J22" s="3"/>
      <c r="K22" s="3"/>
      <c r="L22" s="3"/>
      <c r="M22" s="3"/>
      <c r="N22" s="3"/>
      <c r="O22" s="3"/>
      <c r="P22" s="3"/>
      <c r="Q22" s="3"/>
      <c r="R22" s="3"/>
    </row>
    <row r="23" spans="2:18" ht="13.5" customHeight="1" thickTop="1" x14ac:dyDescent="0.3">
      <c r="B23" s="166" t="s">
        <v>75</v>
      </c>
      <c r="C23" s="167"/>
      <c r="D23" s="167"/>
      <c r="E23" s="155"/>
      <c r="F23" s="103"/>
      <c r="J23" s="3"/>
      <c r="K23" s="3"/>
      <c r="L23" s="3"/>
      <c r="M23" s="3"/>
      <c r="N23" s="3"/>
      <c r="O23" s="3"/>
      <c r="P23" s="3"/>
      <c r="Q23" s="3"/>
      <c r="R23" s="3"/>
    </row>
    <row r="24" spans="2:18" ht="13.5" customHeight="1" x14ac:dyDescent="0.3">
      <c r="B24" s="26" t="s">
        <v>78</v>
      </c>
      <c r="C24" s="154">
        <v>0</v>
      </c>
      <c r="D24" s="38"/>
      <c r="E24" s="102"/>
      <c r="F24" s="103"/>
      <c r="J24" s="3"/>
      <c r="K24" s="3"/>
      <c r="L24" s="3"/>
      <c r="M24" s="3"/>
      <c r="N24" s="3"/>
      <c r="O24" s="3"/>
      <c r="P24" s="3"/>
      <c r="Q24" s="3"/>
      <c r="R24" s="3"/>
    </row>
    <row r="25" spans="2:18" ht="13.5" customHeight="1" thickBot="1" x14ac:dyDescent="0.35">
      <c r="B25" s="166" t="s">
        <v>76</v>
      </c>
      <c r="C25" s="167"/>
      <c r="D25" s="167"/>
      <c r="E25" s="155"/>
      <c r="F25" s="103"/>
      <c r="G25" s="50" t="s">
        <v>100</v>
      </c>
      <c r="H25" s="208">
        <v>0</v>
      </c>
      <c r="I25" s="209"/>
      <c r="J25" s="3"/>
      <c r="K25" s="3"/>
      <c r="L25" s="3"/>
      <c r="M25" s="3"/>
      <c r="N25" s="3"/>
      <c r="O25" s="3"/>
      <c r="P25" s="3"/>
      <c r="Q25" s="3"/>
      <c r="R25" s="3"/>
    </row>
    <row r="26" spans="2:18" ht="13.5" customHeight="1" thickTop="1" x14ac:dyDescent="0.3">
      <c r="B26" s="26" t="s">
        <v>117</v>
      </c>
      <c r="C26" s="154">
        <v>0</v>
      </c>
      <c r="D26" s="55"/>
      <c r="E26" s="102"/>
      <c r="F26" s="105"/>
      <c r="J26" s="3"/>
      <c r="K26" s="3"/>
      <c r="L26" s="3"/>
      <c r="M26" s="3"/>
      <c r="N26" s="3"/>
      <c r="O26" s="3"/>
      <c r="P26" s="3"/>
      <c r="Q26" s="3"/>
      <c r="R26" s="3"/>
    </row>
    <row r="27" spans="2:18" ht="13.5" customHeight="1" thickBot="1" x14ac:dyDescent="0.35">
      <c r="B27" s="166" t="s">
        <v>116</v>
      </c>
      <c r="C27" s="167"/>
      <c r="D27" s="167"/>
      <c r="E27" s="155"/>
      <c r="F27" s="105"/>
      <c r="G27" s="58" t="s">
        <v>104</v>
      </c>
      <c r="H27" s="208">
        <v>0</v>
      </c>
      <c r="I27" s="209"/>
      <c r="J27" s="3"/>
      <c r="K27" s="3"/>
      <c r="L27" s="3"/>
      <c r="M27" s="3"/>
      <c r="N27" s="3"/>
      <c r="O27" s="3"/>
      <c r="P27" s="3"/>
      <c r="Q27" s="3"/>
      <c r="R27" s="3"/>
    </row>
    <row r="28" spans="2:18" ht="13.5" customHeight="1" thickTop="1" x14ac:dyDescent="0.3">
      <c r="B28" s="51"/>
      <c r="C28" s="52"/>
      <c r="D28" s="37"/>
      <c r="E28" s="30"/>
      <c r="F28" s="105"/>
      <c r="G28" s="30"/>
      <c r="H28" s="30"/>
      <c r="I28" s="42"/>
      <c r="J28" s="3"/>
      <c r="K28" s="3"/>
      <c r="L28" s="3"/>
      <c r="M28" s="3"/>
      <c r="N28" s="3"/>
      <c r="O28" s="3"/>
      <c r="P28" s="3"/>
      <c r="Q28" s="3"/>
      <c r="R28" s="3"/>
    </row>
    <row r="29" spans="2:18" ht="13.5" customHeight="1" x14ac:dyDescent="0.3">
      <c r="B29" s="26" t="s">
        <v>102</v>
      </c>
      <c r="C29" s="32" t="s">
        <v>70</v>
      </c>
      <c r="D29" s="33"/>
      <c r="E29" s="33"/>
      <c r="F29" s="30">
        <v>0.65500000000000003</v>
      </c>
      <c r="G29" s="30"/>
      <c r="H29" s="30"/>
      <c r="I29" s="42"/>
      <c r="J29" s="3"/>
      <c r="K29" s="3"/>
      <c r="L29" s="3"/>
      <c r="M29" s="3"/>
      <c r="N29" s="3"/>
      <c r="O29" s="3"/>
      <c r="P29" s="3"/>
      <c r="Q29" s="3"/>
      <c r="R29" s="3"/>
    </row>
    <row r="30" spans="2:18" ht="13.5" customHeight="1" thickBot="1" x14ac:dyDescent="0.35">
      <c r="B30" s="178" t="s">
        <v>127</v>
      </c>
      <c r="C30" s="167" t="s">
        <v>12</v>
      </c>
      <c r="D30" s="167"/>
      <c r="E30" s="167"/>
      <c r="F30" s="156"/>
      <c r="G30" s="24" t="s">
        <v>6</v>
      </c>
      <c r="H30" s="179">
        <f>F29*F30</f>
        <v>0</v>
      </c>
      <c r="I30" s="180"/>
      <c r="J30" s="3"/>
      <c r="K30" s="3"/>
      <c r="L30" s="3"/>
      <c r="M30" s="3"/>
      <c r="N30" s="3"/>
      <c r="O30" s="3"/>
      <c r="P30" s="3"/>
      <c r="Q30" s="3"/>
      <c r="R30" s="3"/>
    </row>
    <row r="31" spans="2:18" ht="13.5" customHeight="1" thickTop="1" x14ac:dyDescent="0.3">
      <c r="B31" s="178"/>
      <c r="C31" s="32" t="s">
        <v>71</v>
      </c>
      <c r="D31" s="33"/>
      <c r="E31" s="33"/>
      <c r="F31" s="34">
        <v>0.22</v>
      </c>
      <c r="G31" s="30"/>
      <c r="H31" s="30"/>
      <c r="I31" s="42"/>
      <c r="J31" s="3"/>
      <c r="K31" s="3"/>
      <c r="L31" s="3"/>
      <c r="M31" s="3"/>
      <c r="N31" s="3"/>
      <c r="O31" s="3"/>
      <c r="P31" s="3"/>
      <c r="Q31" s="3"/>
      <c r="R31" s="3"/>
    </row>
    <row r="32" spans="2:18" ht="13.5" customHeight="1" thickBot="1" x14ac:dyDescent="0.35">
      <c r="B32" s="178"/>
      <c r="C32" s="167" t="s">
        <v>12</v>
      </c>
      <c r="D32" s="167"/>
      <c r="E32" s="167"/>
      <c r="F32" s="157"/>
      <c r="G32" s="24" t="s">
        <v>6</v>
      </c>
      <c r="H32" s="179">
        <f>F31*F32</f>
        <v>0</v>
      </c>
      <c r="I32" s="180"/>
      <c r="J32" s="3"/>
      <c r="K32" s="3"/>
      <c r="L32" s="3"/>
      <c r="M32" s="3"/>
      <c r="N32" s="3"/>
      <c r="O32" s="3"/>
      <c r="P32" s="3"/>
      <c r="Q32" s="3"/>
      <c r="R32" s="3"/>
    </row>
    <row r="33" spans="2:18" ht="13.5" customHeight="1" x14ac:dyDescent="0.3">
      <c r="B33" s="31"/>
      <c r="C33" s="32" t="s">
        <v>103</v>
      </c>
      <c r="D33" s="33"/>
      <c r="E33" s="33"/>
      <c r="F33" s="34">
        <v>0.22</v>
      </c>
      <c r="G33" s="30"/>
      <c r="H33" s="30"/>
      <c r="I33" s="42"/>
      <c r="J33" s="3"/>
      <c r="K33" s="3"/>
      <c r="L33" s="3"/>
      <c r="M33" s="3"/>
      <c r="N33" s="3"/>
      <c r="O33" s="3"/>
      <c r="P33" s="3"/>
      <c r="Q33" s="3"/>
      <c r="R33" s="3"/>
    </row>
    <row r="34" spans="2:18" ht="13.5" customHeight="1" thickBot="1" x14ac:dyDescent="0.35">
      <c r="B34" s="61"/>
      <c r="C34" s="167" t="s">
        <v>12</v>
      </c>
      <c r="D34" s="167"/>
      <c r="E34" s="167"/>
      <c r="F34" s="157"/>
      <c r="G34" s="24" t="s">
        <v>6</v>
      </c>
      <c r="H34" s="179">
        <f>F33*F34</f>
        <v>0</v>
      </c>
      <c r="I34" s="180"/>
      <c r="J34" s="3"/>
      <c r="K34" s="3"/>
      <c r="L34" s="3"/>
      <c r="M34" s="3"/>
      <c r="N34" s="3"/>
      <c r="O34" s="3"/>
      <c r="P34" s="3"/>
      <c r="Q34" s="3"/>
      <c r="R34" s="3"/>
    </row>
    <row r="35" spans="2:18" ht="5.25" customHeight="1" x14ac:dyDescent="0.3">
      <c r="B35" s="66"/>
      <c r="C35" s="62"/>
      <c r="D35" s="62"/>
      <c r="E35" s="62"/>
      <c r="F35" s="146"/>
      <c r="G35" s="63"/>
      <c r="H35" s="64"/>
      <c r="I35" s="65"/>
      <c r="J35" s="3"/>
      <c r="K35" s="3"/>
      <c r="L35" s="3"/>
      <c r="M35" s="3"/>
      <c r="N35" s="3"/>
      <c r="O35" s="3"/>
      <c r="P35" s="3"/>
      <c r="Q35" s="3"/>
      <c r="R35" s="3"/>
    </row>
    <row r="36" spans="2:18" ht="9.75" customHeight="1" thickBot="1" x14ac:dyDescent="0.35">
      <c r="B36" s="181"/>
      <c r="C36" s="181"/>
      <c r="D36" s="181"/>
      <c r="E36" s="181"/>
      <c r="F36" s="181"/>
      <c r="G36" s="181"/>
      <c r="H36" s="181"/>
      <c r="I36" s="181"/>
      <c r="J36" s="3"/>
      <c r="K36" s="3"/>
      <c r="L36" s="3"/>
      <c r="M36" s="3"/>
      <c r="N36" s="3"/>
      <c r="O36" s="3"/>
      <c r="P36" s="3"/>
      <c r="Q36" s="3"/>
      <c r="R36" s="3"/>
    </row>
    <row r="37" spans="2:18" ht="15" thickBot="1" x14ac:dyDescent="0.35">
      <c r="B37" s="182" t="s">
        <v>73</v>
      </c>
      <c r="C37" s="183"/>
      <c r="D37" s="163" t="s">
        <v>15</v>
      </c>
      <c r="E37" s="36"/>
      <c r="F37" s="182" t="s">
        <v>21</v>
      </c>
      <c r="G37" s="183"/>
      <c r="H37" s="185" t="s">
        <v>15</v>
      </c>
      <c r="I37" s="186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3">
      <c r="B38" s="184" t="s">
        <v>14</v>
      </c>
      <c r="C38" s="184"/>
      <c r="D38" s="97">
        <f>H18</f>
        <v>0</v>
      </c>
      <c r="E38" s="35"/>
      <c r="F38" s="168" t="s">
        <v>125</v>
      </c>
      <c r="G38" s="169"/>
      <c r="H38" s="170">
        <f>IF(E21="y",H20+H22,0)</f>
        <v>0</v>
      </c>
      <c r="I38" s="171"/>
      <c r="J38" s="3"/>
      <c r="K38" s="3"/>
      <c r="L38" s="3"/>
      <c r="M38" s="3"/>
      <c r="N38" s="3"/>
      <c r="O38" s="3"/>
      <c r="P38" s="3"/>
      <c r="Q38" s="3"/>
      <c r="R38" s="3"/>
    </row>
    <row r="39" spans="2:18" x14ac:dyDescent="0.3">
      <c r="B39" s="232" t="s">
        <v>16</v>
      </c>
      <c r="C39" s="232"/>
      <c r="D39" s="43">
        <f>IF(E21="N",H20,0)</f>
        <v>0</v>
      </c>
      <c r="E39" s="35"/>
      <c r="F39" s="174" t="s">
        <v>79</v>
      </c>
      <c r="G39" s="175"/>
      <c r="H39" s="176"/>
      <c r="I39" s="177"/>
      <c r="J39" s="3"/>
      <c r="K39" s="3"/>
      <c r="L39" s="3"/>
      <c r="M39" s="3"/>
      <c r="N39" s="3"/>
      <c r="O39" s="3"/>
      <c r="P39" s="3"/>
      <c r="Q39" s="3"/>
      <c r="R39" s="3"/>
    </row>
    <row r="40" spans="2:18" x14ac:dyDescent="0.3">
      <c r="B40" s="164" t="s">
        <v>122</v>
      </c>
      <c r="C40" s="165"/>
      <c r="D40" s="149">
        <f>IF(E21="N",H22,0)</f>
        <v>0</v>
      </c>
      <c r="E40" s="35"/>
      <c r="F40" s="238" t="s">
        <v>17</v>
      </c>
      <c r="G40" s="239"/>
      <c r="H40" s="172">
        <f>IF(E23="Y",C22,0)</f>
        <v>0</v>
      </c>
      <c r="I40" s="173"/>
      <c r="J40" s="3"/>
      <c r="K40" s="3"/>
      <c r="L40" s="3"/>
      <c r="M40" s="3"/>
      <c r="N40" s="3"/>
      <c r="O40" s="3"/>
      <c r="P40" s="3"/>
      <c r="Q40" s="3"/>
      <c r="R40" s="3"/>
    </row>
    <row r="41" spans="2:18" x14ac:dyDescent="0.3">
      <c r="B41" s="233" t="s">
        <v>17</v>
      </c>
      <c r="C41" s="233"/>
      <c r="D41" s="44">
        <f>IF(E23="N",C22,0)</f>
        <v>0</v>
      </c>
      <c r="E41" s="35"/>
      <c r="F41" s="174" t="s">
        <v>79</v>
      </c>
      <c r="G41" s="175"/>
      <c r="H41" s="176"/>
      <c r="I41" s="177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">
      <c r="B42" s="232" t="s">
        <v>18</v>
      </c>
      <c r="C42" s="232"/>
      <c r="D42" s="43">
        <f>IF(E25="N",C24,0)</f>
        <v>0</v>
      </c>
      <c r="E42" s="35"/>
      <c r="F42" s="238" t="s">
        <v>72</v>
      </c>
      <c r="G42" s="239"/>
      <c r="H42" s="172">
        <f>IF(E25="Y",C24,0)</f>
        <v>0</v>
      </c>
      <c r="I42" s="173"/>
      <c r="J42" s="3"/>
      <c r="M42" s="3"/>
      <c r="N42" s="3"/>
      <c r="O42" s="3"/>
      <c r="P42" s="3"/>
      <c r="Q42" s="3"/>
      <c r="R42" s="3"/>
    </row>
    <row r="43" spans="2:18" x14ac:dyDescent="0.3">
      <c r="B43" s="232" t="s">
        <v>101</v>
      </c>
      <c r="C43" s="232"/>
      <c r="D43" s="60">
        <f>IF(E27="N",C26,0)</f>
        <v>0</v>
      </c>
      <c r="E43" s="35"/>
      <c r="F43" s="174" t="s">
        <v>79</v>
      </c>
      <c r="G43" s="175"/>
      <c r="H43" s="176"/>
      <c r="I43" s="177"/>
      <c r="J43" s="3"/>
      <c r="K43" s="3"/>
      <c r="L43" s="3"/>
      <c r="M43" s="3"/>
      <c r="N43" s="3"/>
      <c r="O43" s="3"/>
      <c r="P43" s="3"/>
      <c r="Q43" s="3"/>
      <c r="R43" s="3"/>
    </row>
    <row r="44" spans="2:18" x14ac:dyDescent="0.3">
      <c r="B44" s="232" t="s">
        <v>36</v>
      </c>
      <c r="C44" s="232"/>
      <c r="D44" s="43">
        <f>H30+H32+H34</f>
        <v>0</v>
      </c>
      <c r="E44" s="35"/>
      <c r="F44" s="238" t="s">
        <v>101</v>
      </c>
      <c r="G44" s="239"/>
      <c r="H44" s="172">
        <f>IF(E27="Y",C26,0)</f>
        <v>0</v>
      </c>
      <c r="I44" s="173"/>
      <c r="J44" s="3"/>
      <c r="K44" s="3"/>
      <c r="L44" s="3"/>
      <c r="M44" s="3"/>
      <c r="N44" s="3"/>
      <c r="O44" s="3"/>
      <c r="P44" s="3"/>
      <c r="Q44" s="3"/>
      <c r="R44" s="3"/>
    </row>
    <row r="45" spans="2:18" x14ac:dyDescent="0.3">
      <c r="B45" s="232" t="s">
        <v>100</v>
      </c>
      <c r="C45" s="232"/>
      <c r="D45" s="60">
        <f>H25</f>
        <v>0</v>
      </c>
      <c r="E45" s="35"/>
      <c r="F45" s="174" t="s">
        <v>79</v>
      </c>
      <c r="G45" s="175"/>
      <c r="H45" s="176"/>
      <c r="I45" s="177"/>
      <c r="J45" s="3"/>
      <c r="K45" s="3"/>
      <c r="L45" s="3"/>
      <c r="M45" s="3"/>
      <c r="N45" s="3"/>
      <c r="O45" s="3"/>
      <c r="P45" s="3"/>
      <c r="Q45" s="3"/>
      <c r="R45" s="3"/>
    </row>
    <row r="46" spans="2:18" x14ac:dyDescent="0.3">
      <c r="B46" s="164" t="s">
        <v>105</v>
      </c>
      <c r="C46" s="165"/>
      <c r="D46" s="60">
        <f>H27</f>
        <v>0</v>
      </c>
      <c r="E46" s="35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3">
      <c r="B47" s="236" t="s">
        <v>27</v>
      </c>
      <c r="C47" s="236"/>
      <c r="D47" s="45">
        <f>SUM(D38:D46)</f>
        <v>0</v>
      </c>
      <c r="E47" s="216" t="s">
        <v>95</v>
      </c>
      <c r="F47" s="216"/>
      <c r="G47" s="216"/>
      <c r="H47" s="230">
        <f>SUM(H38+H40+H42+H44)</f>
        <v>0</v>
      </c>
      <c r="I47" s="231"/>
      <c r="J47" s="3"/>
      <c r="K47" s="3"/>
      <c r="L47" s="3"/>
      <c r="M47" s="3"/>
      <c r="N47" s="3"/>
      <c r="O47" s="3"/>
      <c r="P47" s="3"/>
      <c r="Q47" s="3"/>
      <c r="R47" s="3"/>
    </row>
    <row r="48" spans="2:18" ht="15" customHeight="1" thickBot="1" x14ac:dyDescent="0.35">
      <c r="B48" s="237" t="s">
        <v>29</v>
      </c>
      <c r="C48" s="237"/>
      <c r="D48" s="139">
        <f>SUM(D47*0.9)</f>
        <v>0</v>
      </c>
      <c r="E48" s="216" t="s">
        <v>28</v>
      </c>
      <c r="F48" s="216"/>
      <c r="G48" s="216"/>
      <c r="H48" s="214">
        <f>SUM(D47+H47)</f>
        <v>0</v>
      </c>
      <c r="I48" s="218"/>
      <c r="J48" s="3"/>
      <c r="K48" s="3"/>
      <c r="L48" s="3"/>
      <c r="M48" s="3"/>
      <c r="N48" s="3"/>
      <c r="O48" s="3"/>
      <c r="P48" s="3"/>
      <c r="Q48" s="3"/>
      <c r="R48" s="3"/>
    </row>
    <row r="49" spans="1:18" s="111" customFormat="1" ht="6" customHeight="1" thickTop="1" thickBot="1" x14ac:dyDescent="0.35">
      <c r="B49" s="101"/>
      <c r="C49" s="101"/>
      <c r="D49" s="106"/>
      <c r="E49" s="107"/>
      <c r="F49" s="101"/>
      <c r="G49" s="101"/>
      <c r="H49" s="108"/>
      <c r="I49" s="109"/>
      <c r="J49" s="110"/>
      <c r="K49" s="110"/>
      <c r="L49" s="110"/>
      <c r="M49" s="110"/>
      <c r="N49" s="110"/>
      <c r="O49" s="110"/>
      <c r="P49" s="110"/>
      <c r="Q49" s="110"/>
      <c r="R49" s="110"/>
    </row>
    <row r="50" spans="1:18" s="111" customFormat="1" ht="15" thickBot="1" x14ac:dyDescent="0.35">
      <c r="B50" s="227" t="s">
        <v>19</v>
      </c>
      <c r="C50" s="228"/>
      <c r="D50" s="228"/>
      <c r="E50" s="228"/>
      <c r="F50" s="228"/>
      <c r="G50" s="228"/>
      <c r="H50" s="228"/>
      <c r="I50" s="229"/>
      <c r="J50" s="110"/>
      <c r="K50" s="110"/>
      <c r="L50" s="110"/>
      <c r="M50" s="110"/>
      <c r="N50" s="110"/>
      <c r="O50" s="110"/>
      <c r="P50" s="110"/>
      <c r="Q50" s="110"/>
      <c r="R50" s="110"/>
    </row>
    <row r="51" spans="1:18" s="111" customFormat="1" x14ac:dyDescent="0.3">
      <c r="B51" s="219" t="s">
        <v>99</v>
      </c>
      <c r="C51" s="220"/>
      <c r="D51" s="220"/>
      <c r="E51" s="220"/>
      <c r="F51" s="220"/>
      <c r="G51" s="220"/>
      <c r="H51" s="220"/>
      <c r="I51" s="221"/>
      <c r="J51" s="110"/>
      <c r="K51" s="110"/>
      <c r="L51" s="110"/>
      <c r="M51" s="110"/>
      <c r="N51" s="110"/>
      <c r="O51" s="110"/>
      <c r="P51" s="110"/>
      <c r="Q51" s="110"/>
      <c r="R51" s="110"/>
    </row>
    <row r="52" spans="1:18" s="111" customFormat="1" ht="10.5" customHeight="1" x14ac:dyDescent="0.3">
      <c r="B52" s="222"/>
      <c r="C52" s="223"/>
      <c r="D52" s="223"/>
      <c r="E52" s="223"/>
      <c r="F52" s="223"/>
      <c r="G52" s="223"/>
      <c r="H52" s="223"/>
      <c r="I52" s="224"/>
      <c r="J52" s="110"/>
      <c r="K52" s="110"/>
      <c r="L52" s="110"/>
      <c r="M52" s="110"/>
      <c r="N52" s="110"/>
      <c r="O52" s="110"/>
      <c r="P52" s="110"/>
      <c r="Q52" s="110"/>
      <c r="R52" s="110"/>
    </row>
    <row r="53" spans="1:18" s="111" customFormat="1" x14ac:dyDescent="0.3">
      <c r="B53" s="225"/>
      <c r="C53" s="217"/>
      <c r="D53" s="217"/>
      <c r="E53" s="217"/>
      <c r="F53" s="105"/>
      <c r="G53" s="217"/>
      <c r="H53" s="217"/>
      <c r="I53" s="226"/>
      <c r="J53" s="110"/>
      <c r="K53" s="110"/>
      <c r="L53" s="110"/>
      <c r="M53" s="110"/>
      <c r="N53" s="110"/>
      <c r="O53" s="110"/>
      <c r="P53" s="110"/>
      <c r="Q53" s="110"/>
      <c r="R53" s="110"/>
    </row>
    <row r="54" spans="1:18" s="111" customFormat="1" x14ac:dyDescent="0.3">
      <c r="A54" s="145">
        <v>1</v>
      </c>
      <c r="B54" s="112" t="s">
        <v>66</v>
      </c>
      <c r="C54" s="113"/>
      <c r="D54" s="113"/>
      <c r="E54" s="113"/>
      <c r="F54" s="113"/>
      <c r="G54" s="113" t="s">
        <v>20</v>
      </c>
      <c r="H54" s="113"/>
      <c r="I54" s="114"/>
      <c r="J54" s="110"/>
      <c r="K54" s="110"/>
      <c r="L54" s="110"/>
      <c r="M54" s="110"/>
      <c r="N54" s="110"/>
      <c r="O54" s="110"/>
      <c r="P54" s="110"/>
      <c r="Q54" s="110"/>
      <c r="R54" s="110"/>
    </row>
    <row r="55" spans="1:18" s="111" customFormat="1" ht="8.25" customHeight="1" x14ac:dyDescent="0.3">
      <c r="B55" s="115"/>
      <c r="C55" s="116"/>
      <c r="D55" s="116"/>
      <c r="E55" s="117"/>
      <c r="F55" s="116"/>
      <c r="G55" s="116"/>
      <c r="H55" s="116"/>
      <c r="I55" s="116"/>
      <c r="J55" s="110"/>
      <c r="K55" s="110"/>
      <c r="L55" s="110"/>
      <c r="M55" s="110"/>
      <c r="N55" s="110"/>
      <c r="O55" s="110"/>
      <c r="P55" s="110"/>
      <c r="Q55" s="110"/>
      <c r="R55" s="110"/>
    </row>
    <row r="56" spans="1:18" s="111" customFormat="1" x14ac:dyDescent="0.3">
      <c r="B56" s="217"/>
      <c r="C56" s="217"/>
      <c r="D56" s="113"/>
      <c r="E56" s="117"/>
      <c r="F56" s="217"/>
      <c r="G56" s="217"/>
      <c r="H56" s="217"/>
      <c r="I56" s="105"/>
      <c r="J56" s="110"/>
      <c r="K56" s="110"/>
      <c r="L56" s="110"/>
      <c r="M56" s="110"/>
      <c r="N56" s="110"/>
      <c r="O56" s="110"/>
      <c r="P56" s="110"/>
      <c r="Q56" s="110"/>
      <c r="R56" s="110"/>
    </row>
    <row r="57" spans="1:18" s="111" customFormat="1" x14ac:dyDescent="0.3">
      <c r="A57" s="145">
        <v>2</v>
      </c>
      <c r="B57" s="234" t="s">
        <v>106</v>
      </c>
      <c r="C57" s="234"/>
      <c r="D57" s="117" t="s">
        <v>20</v>
      </c>
      <c r="E57" s="145">
        <v>4</v>
      </c>
      <c r="F57" s="234" t="s">
        <v>96</v>
      </c>
      <c r="G57" s="234"/>
      <c r="H57" s="234"/>
      <c r="I57" s="116" t="s">
        <v>20</v>
      </c>
      <c r="J57" s="110"/>
      <c r="K57" s="110"/>
      <c r="L57" s="110"/>
      <c r="M57" s="110"/>
      <c r="N57" s="110"/>
      <c r="O57" s="110"/>
      <c r="P57" s="110"/>
      <c r="Q57" s="110"/>
      <c r="R57" s="110"/>
    </row>
    <row r="58" spans="1:18" s="111" customFormat="1" x14ac:dyDescent="0.3">
      <c r="B58" s="235"/>
      <c r="C58" s="235"/>
      <c r="D58" s="105"/>
      <c r="E58" s="117"/>
      <c r="F58" s="217"/>
      <c r="G58" s="217"/>
      <c r="H58" s="217"/>
      <c r="I58" s="113"/>
      <c r="J58" s="110"/>
      <c r="K58" s="110"/>
      <c r="L58" s="110"/>
      <c r="M58" s="110"/>
      <c r="N58" s="110"/>
      <c r="O58" s="110"/>
      <c r="P58" s="110"/>
      <c r="Q58" s="110"/>
      <c r="R58" s="110"/>
    </row>
    <row r="59" spans="1:18" s="111" customFormat="1" x14ac:dyDescent="0.3">
      <c r="A59" s="145">
        <v>3</v>
      </c>
      <c r="B59" s="234" t="s">
        <v>98</v>
      </c>
      <c r="C59" s="234"/>
      <c r="D59" s="116" t="s">
        <v>20</v>
      </c>
      <c r="E59" s="145">
        <v>5</v>
      </c>
      <c r="F59" s="234" t="s">
        <v>126</v>
      </c>
      <c r="G59" s="234"/>
      <c r="H59" s="117"/>
      <c r="I59" s="117" t="s">
        <v>20</v>
      </c>
      <c r="J59" s="110"/>
      <c r="K59" s="110"/>
      <c r="L59" s="110"/>
      <c r="M59" s="110"/>
      <c r="N59" s="110"/>
      <c r="O59" s="110"/>
      <c r="P59" s="110"/>
      <c r="Q59" s="110"/>
      <c r="R59" s="110"/>
    </row>
    <row r="60" spans="1:18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x14ac:dyDescent="0.3">
      <c r="B66" s="3"/>
      <c r="C66" s="3"/>
      <c r="D66" s="3"/>
      <c r="E66" s="3"/>
      <c r="F66" s="3"/>
      <c r="G66" s="3"/>
      <c r="H66" s="3"/>
      <c r="I66" s="3"/>
    </row>
    <row r="67" spans="2:18" x14ac:dyDescent="0.3">
      <c r="B67" s="3"/>
      <c r="C67" s="3"/>
      <c r="D67" s="3"/>
      <c r="E67" s="3"/>
      <c r="F67" s="3"/>
      <c r="G67" s="3"/>
      <c r="H67" s="3"/>
      <c r="I67" s="3"/>
    </row>
    <row r="68" spans="2:18" x14ac:dyDescent="0.3">
      <c r="B68" s="3"/>
      <c r="C68" s="3"/>
      <c r="D68" s="3"/>
      <c r="E68" s="3"/>
      <c r="F68" s="3"/>
      <c r="G68" s="3"/>
      <c r="H68" s="3"/>
      <c r="I68" s="3"/>
    </row>
    <row r="69" spans="2:18" x14ac:dyDescent="0.3">
      <c r="B69" s="3"/>
      <c r="C69" s="3"/>
      <c r="D69" s="3"/>
      <c r="E69" s="3"/>
      <c r="F69" s="3"/>
      <c r="G69" s="3"/>
      <c r="H69" s="3"/>
      <c r="I69" s="3"/>
    </row>
    <row r="70" spans="2:18" x14ac:dyDescent="0.3">
      <c r="B70" s="3"/>
      <c r="C70" s="3"/>
      <c r="D70" s="3"/>
      <c r="E70" s="3"/>
      <c r="F70" s="3"/>
      <c r="G70" s="3"/>
      <c r="H70" s="3"/>
      <c r="I70" s="3"/>
    </row>
    <row r="71" spans="2:18" x14ac:dyDescent="0.3">
      <c r="B71" s="3"/>
      <c r="C71" s="3"/>
      <c r="D71" s="3"/>
      <c r="E71" s="3"/>
      <c r="F71" s="3"/>
      <c r="G71" s="3"/>
      <c r="H71" s="3"/>
      <c r="I71" s="3"/>
    </row>
    <row r="72" spans="2:18" x14ac:dyDescent="0.3">
      <c r="B72" s="3"/>
      <c r="C72" s="3"/>
      <c r="D72" s="3"/>
      <c r="E72" s="3"/>
      <c r="F72" s="3"/>
      <c r="G72" s="3"/>
      <c r="H72" s="3"/>
      <c r="I72" s="3"/>
    </row>
    <row r="73" spans="2:18" x14ac:dyDescent="0.3">
      <c r="B73" s="3"/>
      <c r="C73" s="3"/>
      <c r="D73" s="3"/>
      <c r="E73" s="3"/>
      <c r="F73" s="3"/>
      <c r="G73" s="3"/>
      <c r="H73" s="3"/>
      <c r="I73" s="3"/>
    </row>
    <row r="74" spans="2:18" x14ac:dyDescent="0.3">
      <c r="B74" s="3"/>
      <c r="C74" s="3"/>
      <c r="D74" s="3"/>
      <c r="E74" s="3"/>
      <c r="F74" s="3"/>
      <c r="G74" s="3"/>
      <c r="H74" s="3"/>
      <c r="I74" s="3"/>
    </row>
    <row r="75" spans="2:18" x14ac:dyDescent="0.3">
      <c r="B75" s="3"/>
      <c r="C75" s="3"/>
      <c r="D75" s="3"/>
      <c r="E75" s="3"/>
      <c r="F75" s="3"/>
      <c r="G75" s="3"/>
      <c r="H75" s="3"/>
      <c r="I75" s="3"/>
    </row>
    <row r="76" spans="2:18" x14ac:dyDescent="0.3">
      <c r="B76" s="3"/>
      <c r="C76" s="3"/>
      <c r="D76" s="3"/>
      <c r="E76" s="3"/>
      <c r="F76" s="3"/>
      <c r="G76" s="3"/>
      <c r="H76" s="3"/>
      <c r="I76" s="3"/>
    </row>
    <row r="77" spans="2:18" x14ac:dyDescent="0.3">
      <c r="B77" s="3"/>
      <c r="C77" s="3"/>
      <c r="D77" s="3"/>
      <c r="E77" s="3"/>
      <c r="F77" s="3"/>
      <c r="G77" s="3"/>
      <c r="H77" s="3"/>
      <c r="I77" s="3"/>
    </row>
    <row r="78" spans="2:18" x14ac:dyDescent="0.3">
      <c r="B78" s="3"/>
      <c r="C78" s="3"/>
      <c r="D78" s="3"/>
      <c r="E78" s="3"/>
      <c r="F78" s="3"/>
      <c r="G78" s="3"/>
      <c r="H78" s="3"/>
      <c r="I78" s="3"/>
    </row>
    <row r="79" spans="2:18" x14ac:dyDescent="0.3">
      <c r="B79" s="3"/>
      <c r="C79" s="3"/>
      <c r="D79" s="3"/>
      <c r="E79" s="3"/>
      <c r="F79" s="3"/>
      <c r="G79" s="3"/>
      <c r="H79" s="3"/>
      <c r="I79" s="3"/>
    </row>
    <row r="80" spans="2:18" x14ac:dyDescent="0.3">
      <c r="B80" s="3"/>
      <c r="C80" s="3"/>
      <c r="D80" s="3"/>
      <c r="E80" s="3"/>
      <c r="F80" s="3"/>
      <c r="G80" s="3"/>
      <c r="H80" s="3"/>
      <c r="I80" s="3"/>
    </row>
    <row r="81" spans="2:9" x14ac:dyDescent="0.3">
      <c r="B81" s="3"/>
      <c r="C81" s="3"/>
      <c r="D81" s="3"/>
      <c r="E81" s="3"/>
      <c r="F81" s="3"/>
      <c r="G81" s="3"/>
      <c r="H81" s="3"/>
      <c r="I81" s="3"/>
    </row>
    <row r="82" spans="2:9" x14ac:dyDescent="0.3">
      <c r="B82" s="3"/>
      <c r="C82" s="3"/>
      <c r="D82" s="3"/>
      <c r="E82" s="3"/>
      <c r="F82" s="3"/>
      <c r="G82" s="3"/>
      <c r="H82" s="3"/>
      <c r="I82" s="3"/>
    </row>
    <row r="83" spans="2:9" x14ac:dyDescent="0.3">
      <c r="B83" s="3"/>
      <c r="C83" s="3"/>
      <c r="D83" s="3"/>
      <c r="E83" s="3"/>
      <c r="F83" s="3"/>
      <c r="G83" s="3"/>
      <c r="H83" s="3"/>
      <c r="I83" s="3"/>
    </row>
    <row r="84" spans="2:9" x14ac:dyDescent="0.3">
      <c r="B84" s="3"/>
      <c r="C84" s="3"/>
      <c r="D84" s="3"/>
      <c r="E84" s="3"/>
      <c r="F84" s="3"/>
      <c r="G84" s="3"/>
      <c r="H84" s="3"/>
      <c r="I84" s="3"/>
    </row>
    <row r="85" spans="2:9" x14ac:dyDescent="0.3">
      <c r="B85" s="3"/>
      <c r="C85" s="3"/>
      <c r="D85" s="3"/>
      <c r="E85" s="3"/>
      <c r="F85" s="3"/>
      <c r="G85" s="3"/>
      <c r="H85" s="3"/>
      <c r="I85" s="3"/>
    </row>
    <row r="86" spans="2:9" x14ac:dyDescent="0.3">
      <c r="B86" s="3"/>
      <c r="C86" s="3"/>
      <c r="D86" s="3"/>
      <c r="E86" s="3"/>
      <c r="F86" s="3"/>
      <c r="G86" s="3"/>
      <c r="H86" s="3"/>
      <c r="I86" s="3"/>
    </row>
    <row r="87" spans="2:9" x14ac:dyDescent="0.3">
      <c r="B87" s="3"/>
      <c r="C87" s="3"/>
      <c r="D87" s="3"/>
      <c r="E87" s="3"/>
      <c r="F87" s="3"/>
      <c r="G87" s="3"/>
      <c r="H87" s="3"/>
      <c r="I87" s="3"/>
    </row>
    <row r="88" spans="2:9" x14ac:dyDescent="0.3">
      <c r="B88" s="3"/>
      <c r="C88" s="3"/>
      <c r="D88" s="3"/>
      <c r="E88" s="3"/>
      <c r="F88" s="3"/>
      <c r="G88" s="3"/>
      <c r="H88" s="3"/>
      <c r="I88" s="3"/>
    </row>
    <row r="89" spans="2:9" x14ac:dyDescent="0.3">
      <c r="B89" s="3"/>
      <c r="C89" s="3"/>
      <c r="D89" s="3"/>
      <c r="E89" s="3"/>
      <c r="F89" s="3"/>
      <c r="G89" s="3"/>
      <c r="H89" s="3"/>
      <c r="I89" s="3"/>
    </row>
    <row r="90" spans="2:9" x14ac:dyDescent="0.3">
      <c r="B90" s="3"/>
      <c r="C90" s="3"/>
      <c r="D90" s="3"/>
      <c r="E90" s="3"/>
      <c r="F90" s="3"/>
      <c r="G90" s="3"/>
      <c r="H90" s="3"/>
      <c r="I90" s="3"/>
    </row>
    <row r="91" spans="2:9" x14ac:dyDescent="0.3">
      <c r="B91" s="3"/>
      <c r="C91" s="3"/>
      <c r="D91" s="3"/>
      <c r="E91" s="3"/>
      <c r="F91" s="3"/>
      <c r="G91" s="3"/>
      <c r="H91" s="3"/>
      <c r="I91" s="3"/>
    </row>
    <row r="92" spans="2:9" x14ac:dyDescent="0.3">
      <c r="B92" s="3"/>
      <c r="C92" s="3"/>
      <c r="D92" s="3"/>
      <c r="E92" s="3"/>
      <c r="F92" s="3"/>
      <c r="G92" s="3"/>
      <c r="H92" s="3"/>
      <c r="I92" s="3"/>
    </row>
    <row r="93" spans="2:9" x14ac:dyDescent="0.3">
      <c r="B93" s="3"/>
      <c r="C93" s="3"/>
      <c r="D93" s="3"/>
      <c r="E93" s="3"/>
      <c r="F93" s="3"/>
      <c r="G93" s="3"/>
      <c r="H93" s="3"/>
      <c r="I93" s="3"/>
    </row>
    <row r="94" spans="2:9" x14ac:dyDescent="0.3">
      <c r="B94" s="3"/>
      <c r="C94" s="3"/>
      <c r="D94" s="3"/>
      <c r="E94" s="3"/>
      <c r="F94" s="3"/>
      <c r="G94" s="3"/>
      <c r="H94" s="3"/>
      <c r="I94" s="3"/>
    </row>
    <row r="95" spans="2:9" x14ac:dyDescent="0.3">
      <c r="B95" s="3"/>
      <c r="C95" s="3"/>
      <c r="D95" s="3"/>
      <c r="E95" s="3"/>
      <c r="F95" s="3"/>
      <c r="G95" s="3"/>
      <c r="H95" s="3"/>
      <c r="I95" s="3"/>
    </row>
    <row r="96" spans="2:9" x14ac:dyDescent="0.3">
      <c r="B96" s="3"/>
      <c r="C96" s="3"/>
      <c r="D96" s="3"/>
      <c r="E96" s="3"/>
      <c r="F96" s="3"/>
      <c r="G96" s="3"/>
      <c r="H96" s="3"/>
      <c r="I96" s="3"/>
    </row>
    <row r="97" spans="2:9" x14ac:dyDescent="0.3">
      <c r="B97" s="3"/>
      <c r="C97" s="3"/>
      <c r="D97" s="3"/>
      <c r="E97" s="3"/>
      <c r="F97" s="3"/>
      <c r="G97" s="3"/>
      <c r="H97" s="3"/>
      <c r="I97" s="3"/>
    </row>
    <row r="98" spans="2:9" x14ac:dyDescent="0.3">
      <c r="B98" s="3"/>
      <c r="C98" s="3"/>
      <c r="D98" s="3"/>
      <c r="E98" s="3"/>
      <c r="F98" s="3"/>
      <c r="G98" s="3"/>
      <c r="H98" s="3"/>
      <c r="I98" s="3"/>
    </row>
    <row r="99" spans="2:9" x14ac:dyDescent="0.3">
      <c r="B99" s="3"/>
      <c r="C99" s="3"/>
      <c r="D99" s="3"/>
      <c r="E99" s="3"/>
      <c r="F99" s="3"/>
      <c r="G99" s="3"/>
      <c r="H99" s="3"/>
      <c r="I99" s="3"/>
    </row>
    <row r="100" spans="2:9" x14ac:dyDescent="0.3">
      <c r="B100" s="3"/>
      <c r="C100" s="3"/>
      <c r="D100" s="3"/>
      <c r="E100" s="3"/>
      <c r="F100" s="3"/>
      <c r="G100" s="3"/>
      <c r="H100" s="3"/>
      <c r="I100" s="3"/>
    </row>
    <row r="101" spans="2:9" x14ac:dyDescent="0.3">
      <c r="B101" s="3"/>
      <c r="C101" s="3"/>
      <c r="D101" s="3"/>
      <c r="E101" s="3"/>
      <c r="F101" s="3"/>
      <c r="G101" s="3"/>
      <c r="H101" s="3"/>
      <c r="I101" s="3"/>
    </row>
    <row r="102" spans="2:9" x14ac:dyDescent="0.3">
      <c r="B102" s="3"/>
      <c r="C102" s="3"/>
      <c r="D102" s="3"/>
      <c r="E102" s="3"/>
      <c r="F102" s="3"/>
      <c r="G102" s="3"/>
      <c r="H102" s="3"/>
      <c r="I102" s="3"/>
    </row>
    <row r="103" spans="2:9" x14ac:dyDescent="0.3">
      <c r="B103" s="3"/>
      <c r="C103" s="3"/>
      <c r="D103" s="3"/>
      <c r="E103" s="3"/>
      <c r="F103" s="3"/>
      <c r="G103" s="3"/>
      <c r="H103" s="3"/>
      <c r="I103" s="3"/>
    </row>
    <row r="104" spans="2:9" x14ac:dyDescent="0.3">
      <c r="B104" s="3"/>
      <c r="C104" s="3"/>
      <c r="D104" s="3"/>
      <c r="E104" s="3"/>
      <c r="F104" s="3"/>
      <c r="G104" s="3"/>
      <c r="H104" s="3"/>
      <c r="I104" s="3"/>
    </row>
    <row r="105" spans="2:9" x14ac:dyDescent="0.3">
      <c r="B105" s="3"/>
      <c r="C105" s="3"/>
      <c r="D105" s="3"/>
      <c r="E105" s="3"/>
      <c r="F105" s="3"/>
      <c r="G105" s="3"/>
      <c r="H105" s="3"/>
      <c r="I105" s="3"/>
    </row>
    <row r="106" spans="2:9" x14ac:dyDescent="0.3">
      <c r="B106" s="3"/>
      <c r="C106" s="3"/>
      <c r="D106" s="3"/>
      <c r="E106" s="3"/>
      <c r="F106" s="3"/>
      <c r="G106" s="3"/>
      <c r="H106" s="3"/>
      <c r="I106" s="3"/>
    </row>
    <row r="107" spans="2:9" x14ac:dyDescent="0.3">
      <c r="B107" s="3"/>
      <c r="C107" s="3"/>
      <c r="D107" s="3"/>
      <c r="E107" s="3"/>
      <c r="F107" s="3"/>
      <c r="G107" s="3"/>
      <c r="H107" s="3"/>
      <c r="I107" s="3"/>
    </row>
  </sheetData>
  <sheetProtection algorithmName="SHA-512" hashValue="cSXiupBUWjoq87TOWGDIBy0qMw+2rUD+M/QcyiX+p1yklsuoamyBIN03Vr1+zSi/EC+z7AiEZmEv0e29i0QIUw==" saltValue="dgrITgm+QNAMACGcoTTrCQ==" spinCount="100000" sheet="1" selectLockedCells="1"/>
  <protectedRanges>
    <protectedRange sqref="C6" name="Range5"/>
    <protectedRange sqref="I5" name="Range4"/>
    <protectedRange sqref="C5" name="Range3"/>
    <protectedRange sqref="G4" name="Range2"/>
    <protectedRange sqref="C4:E4" name="Range1"/>
  </protectedRanges>
  <mergeCells count="83">
    <mergeCell ref="F44:G44"/>
    <mergeCell ref="G5:H5"/>
    <mergeCell ref="G6:H6"/>
    <mergeCell ref="H27:I27"/>
    <mergeCell ref="H39:I39"/>
    <mergeCell ref="E7:F7"/>
    <mergeCell ref="F41:G41"/>
    <mergeCell ref="H41:I41"/>
    <mergeCell ref="H43:I43"/>
    <mergeCell ref="F43:G43"/>
    <mergeCell ref="F40:G40"/>
    <mergeCell ref="F42:G42"/>
    <mergeCell ref="C30:E30"/>
    <mergeCell ref="H30:I30"/>
    <mergeCell ref="C32:E32"/>
    <mergeCell ref="H32:I32"/>
    <mergeCell ref="E47:G47"/>
    <mergeCell ref="E48:G48"/>
    <mergeCell ref="F59:G59"/>
    <mergeCell ref="B59:C59"/>
    <mergeCell ref="B57:C57"/>
    <mergeCell ref="B56:C56"/>
    <mergeCell ref="B58:C58"/>
    <mergeCell ref="B47:C47"/>
    <mergeCell ref="B48:C48"/>
    <mergeCell ref="F57:H57"/>
    <mergeCell ref="G4:I4"/>
    <mergeCell ref="F39:G39"/>
    <mergeCell ref="F58:H58"/>
    <mergeCell ref="F56:H56"/>
    <mergeCell ref="H48:I48"/>
    <mergeCell ref="B51:I52"/>
    <mergeCell ref="B53:E53"/>
    <mergeCell ref="G53:I53"/>
    <mergeCell ref="B50:I50"/>
    <mergeCell ref="H47:I47"/>
    <mergeCell ref="B45:C45"/>
    <mergeCell ref="B39:C39"/>
    <mergeCell ref="B41:C41"/>
    <mergeCell ref="B42:C42"/>
    <mergeCell ref="B43:C43"/>
    <mergeCell ref="B44:C44"/>
    <mergeCell ref="B23:D23"/>
    <mergeCell ref="B25:D25"/>
    <mergeCell ref="H22:I22"/>
    <mergeCell ref="H25:I25"/>
    <mergeCell ref="B15:C15"/>
    <mergeCell ref="D20:E20"/>
    <mergeCell ref="H20:I20"/>
    <mergeCell ref="H18:I18"/>
    <mergeCell ref="F18:G18"/>
    <mergeCell ref="F37:G37"/>
    <mergeCell ref="C34:E34"/>
    <mergeCell ref="B21:D21"/>
    <mergeCell ref="B1:I1"/>
    <mergeCell ref="B2:I2"/>
    <mergeCell ref="G7:H7"/>
    <mergeCell ref="C4:E4"/>
    <mergeCell ref="B9:C9"/>
    <mergeCell ref="C6:F6"/>
    <mergeCell ref="C5:F5"/>
    <mergeCell ref="B14:I14"/>
    <mergeCell ref="D17:E17"/>
    <mergeCell ref="H17:I17"/>
    <mergeCell ref="H15:I15"/>
    <mergeCell ref="B11:I11"/>
    <mergeCell ref="B12:I12"/>
    <mergeCell ref="B40:C40"/>
    <mergeCell ref="B27:D27"/>
    <mergeCell ref="B46:C46"/>
    <mergeCell ref="F38:G38"/>
    <mergeCell ref="H38:I38"/>
    <mergeCell ref="H40:I40"/>
    <mergeCell ref="H42:I42"/>
    <mergeCell ref="F45:G45"/>
    <mergeCell ref="H44:I44"/>
    <mergeCell ref="H45:I45"/>
    <mergeCell ref="B30:B32"/>
    <mergeCell ref="H34:I34"/>
    <mergeCell ref="B36:I36"/>
    <mergeCell ref="B37:C37"/>
    <mergeCell ref="B38:C38"/>
    <mergeCell ref="H37:I37"/>
  </mergeCells>
  <pageMargins left="0.7" right="0.7" top="0.75" bottom="0.75" header="0.3" footer="0.3"/>
  <pageSetup scale="88" orientation="portrait" r:id="rId1"/>
  <headerFooter scaleWithDoc="0">
    <oddHeader>&amp;L&amp;G</oddHeader>
    <oddFooter>&amp;R&amp;8TAFORM NO. III-A-2.4A Updated 01.09.2023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Layout" zoomScaleNormal="100" workbookViewId="0">
      <selection activeCell="B15" sqref="B15"/>
    </sheetView>
  </sheetViews>
  <sheetFormatPr defaultColWidth="9.109375" defaultRowHeight="13.8" x14ac:dyDescent="0.3"/>
  <cols>
    <col min="1" max="1" width="5.6640625" style="4" customWidth="1"/>
    <col min="2" max="2" width="9" style="4" customWidth="1"/>
    <col min="3" max="12" width="10.6640625" style="4" customWidth="1"/>
    <col min="13" max="16384" width="9.109375" style="4"/>
  </cols>
  <sheetData>
    <row r="1" spans="1:13" ht="21.75" customHeight="1" x14ac:dyDescent="0.3">
      <c r="A1" s="244" t="s">
        <v>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3" ht="19.5" customHeight="1" thickBot="1" x14ac:dyDescent="0.35">
      <c r="A2" s="245" t="s">
        <v>64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3" ht="12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3" ht="17.100000000000001" customHeight="1" x14ac:dyDescent="0.3">
      <c r="A4" s="249" t="s">
        <v>40</v>
      </c>
      <c r="B4" s="249"/>
      <c r="C4" s="118">
        <f>'TA Authorization'!$C$4</f>
        <v>0</v>
      </c>
      <c r="D4" s="72"/>
      <c r="E4" s="72"/>
      <c r="F4" s="73"/>
      <c r="G4" s="57" t="s">
        <v>112</v>
      </c>
      <c r="H4" s="251">
        <f>'TA Authorization'!$G$4</f>
        <v>0</v>
      </c>
      <c r="I4" s="251"/>
      <c r="J4" s="98"/>
      <c r="K4" s="98"/>
      <c r="L4" s="98"/>
    </row>
    <row r="5" spans="1:13" ht="17.100000000000001" customHeight="1" x14ac:dyDescent="0.3">
      <c r="A5" s="249" t="s">
        <v>48</v>
      </c>
      <c r="B5" s="249"/>
      <c r="C5" s="246">
        <f>'TA Authorization'!$C$5</f>
        <v>0</v>
      </c>
      <c r="D5" s="246"/>
      <c r="E5" s="246"/>
      <c r="F5" s="74"/>
      <c r="G5" s="249" t="s">
        <v>113</v>
      </c>
      <c r="H5" s="249"/>
      <c r="I5" s="75">
        <f>'TA Authorization'!$I$5</f>
        <v>0</v>
      </c>
      <c r="J5" s="252" t="s">
        <v>121</v>
      </c>
      <c r="K5" s="252"/>
      <c r="L5" s="147"/>
    </row>
    <row r="6" spans="1:13" ht="17.100000000000001" customHeight="1" x14ac:dyDescent="0.3">
      <c r="A6" s="249" t="s">
        <v>49</v>
      </c>
      <c r="B6" s="249"/>
      <c r="C6" s="247">
        <f>'TA Authorization'!$C$6</f>
        <v>0</v>
      </c>
      <c r="D6" s="247"/>
      <c r="E6" s="247"/>
      <c r="F6" s="76"/>
      <c r="G6" s="249" t="s">
        <v>114</v>
      </c>
      <c r="H6" s="249"/>
      <c r="I6" s="77">
        <f>'TA Authorization'!$I$6</f>
        <v>0</v>
      </c>
      <c r="J6" s="252" t="s">
        <v>120</v>
      </c>
      <c r="K6" s="252"/>
      <c r="L6" s="148"/>
    </row>
    <row r="7" spans="1:13" ht="16.5" customHeight="1" x14ac:dyDescent="0.3">
      <c r="A7" s="249" t="s">
        <v>34</v>
      </c>
      <c r="B7" s="249"/>
      <c r="C7" s="248">
        <f>'TA Authorization'!E7</f>
        <v>0</v>
      </c>
      <c r="D7" s="248"/>
      <c r="E7" s="248"/>
      <c r="F7" s="78"/>
      <c r="G7" s="250" t="s">
        <v>115</v>
      </c>
      <c r="H7" s="250"/>
      <c r="I7" s="99">
        <f>'TA Authorization'!$I$7</f>
        <v>0</v>
      </c>
      <c r="J7" s="79"/>
      <c r="K7" s="79"/>
      <c r="L7" s="80"/>
      <c r="M7" s="6"/>
    </row>
    <row r="8" spans="1:13" ht="17.100000000000001" customHeight="1" x14ac:dyDescent="0.3">
      <c r="A8" s="250" t="s">
        <v>65</v>
      </c>
      <c r="B8" s="250"/>
      <c r="C8" s="261">
        <f>'TA Authorization'!$B$12</f>
        <v>0</v>
      </c>
      <c r="D8" s="261"/>
      <c r="E8" s="261"/>
      <c r="F8" s="261"/>
      <c r="G8" s="261"/>
      <c r="H8" s="261"/>
      <c r="I8" s="261"/>
      <c r="J8" s="261"/>
      <c r="K8" s="261"/>
      <c r="L8" s="261"/>
      <c r="M8" s="6"/>
    </row>
    <row r="9" spans="1:13" ht="11.25" customHeight="1" thickBot="1" x14ac:dyDescent="0.35">
      <c r="A9" s="81"/>
      <c r="B9" s="5"/>
      <c r="C9" s="81"/>
      <c r="D9" s="5"/>
      <c r="E9" s="82"/>
      <c r="F9" s="82"/>
      <c r="G9" s="81"/>
      <c r="H9" s="81"/>
      <c r="I9" s="5"/>
      <c r="J9" s="5"/>
      <c r="K9" s="5"/>
      <c r="L9" s="83"/>
      <c r="M9" s="6"/>
    </row>
    <row r="10" spans="1:13" ht="28.5" customHeight="1" thickBot="1" x14ac:dyDescent="0.35">
      <c r="A10" s="84"/>
      <c r="B10" s="7" t="s">
        <v>20</v>
      </c>
      <c r="C10" s="8" t="s">
        <v>56</v>
      </c>
      <c r="D10" s="9" t="s">
        <v>124</v>
      </c>
      <c r="E10" s="7" t="s">
        <v>17</v>
      </c>
      <c r="F10" s="10" t="s">
        <v>18</v>
      </c>
      <c r="G10" s="8" t="s">
        <v>101</v>
      </c>
      <c r="H10" s="11" t="s">
        <v>36</v>
      </c>
      <c r="I10" s="8" t="s">
        <v>100</v>
      </c>
      <c r="J10" s="67" t="s">
        <v>108</v>
      </c>
      <c r="K10" s="67" t="s">
        <v>110</v>
      </c>
      <c r="L10" s="12" t="s">
        <v>8</v>
      </c>
    </row>
    <row r="11" spans="1:13" ht="7.5" hidden="1" customHeight="1" x14ac:dyDescent="0.3">
      <c r="A11" s="81"/>
      <c r="B11" s="81" t="s">
        <v>38</v>
      </c>
      <c r="C11" s="81" t="s">
        <v>39</v>
      </c>
      <c r="D11" s="81" t="s">
        <v>50</v>
      </c>
      <c r="E11" s="81" t="s">
        <v>57</v>
      </c>
      <c r="F11" s="81" t="s">
        <v>58</v>
      </c>
      <c r="G11" s="81" t="s">
        <v>59</v>
      </c>
      <c r="H11" s="81" t="s">
        <v>60</v>
      </c>
      <c r="I11" s="81" t="s">
        <v>61</v>
      </c>
      <c r="J11" s="81" t="s">
        <v>107</v>
      </c>
      <c r="K11" s="81" t="s">
        <v>109</v>
      </c>
      <c r="L11" s="81" t="s">
        <v>62</v>
      </c>
    </row>
    <row r="12" spans="1:13" ht="17.100000000000001" customHeight="1" x14ac:dyDescent="0.3">
      <c r="A12" s="85" t="s">
        <v>41</v>
      </c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70">
        <f>SUM('Expense Report'!$C12:$K12)</f>
        <v>0</v>
      </c>
    </row>
    <row r="13" spans="1:13" ht="17.100000000000001" customHeight="1" x14ac:dyDescent="0.3">
      <c r="A13" s="85" t="s">
        <v>42</v>
      </c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70">
        <f>SUM('Expense Report'!$C13:$K13)</f>
        <v>0</v>
      </c>
    </row>
    <row r="14" spans="1:13" ht="17.100000000000001" customHeight="1" x14ac:dyDescent="0.3">
      <c r="A14" s="85" t="s">
        <v>43</v>
      </c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70">
        <f>SUM('Expense Report'!$C14:$K14)</f>
        <v>0</v>
      </c>
    </row>
    <row r="15" spans="1:13" ht="17.100000000000001" customHeight="1" x14ac:dyDescent="0.3">
      <c r="A15" s="85" t="s">
        <v>44</v>
      </c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70">
        <f>SUM('Expense Report'!$C15:$K15)</f>
        <v>0</v>
      </c>
    </row>
    <row r="16" spans="1:13" ht="17.100000000000001" customHeight="1" x14ac:dyDescent="0.3">
      <c r="A16" s="85" t="s">
        <v>45</v>
      </c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70">
        <f>SUM('Expense Report'!$C16:$K16)</f>
        <v>0</v>
      </c>
    </row>
    <row r="17" spans="1:12" ht="17.100000000000001" customHeight="1" x14ac:dyDescent="0.3">
      <c r="A17" s="85" t="s">
        <v>46</v>
      </c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70">
        <f>SUM('Expense Report'!$C17:$K17)</f>
        <v>0</v>
      </c>
    </row>
    <row r="18" spans="1:12" ht="17.100000000000001" customHeight="1" x14ac:dyDescent="0.3">
      <c r="A18" s="85" t="s">
        <v>47</v>
      </c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70">
        <f>SUM('Expense Report'!$C18:$K18)</f>
        <v>0</v>
      </c>
    </row>
    <row r="19" spans="1:12" ht="17.100000000000001" customHeight="1" x14ac:dyDescent="0.3">
      <c r="A19" s="81"/>
      <c r="B19" s="130"/>
      <c r="C19" s="135">
        <f>SUBTOTAL(109,Table1[Column2])</f>
        <v>0</v>
      </c>
      <c r="D19" s="136">
        <f>SUBTOTAL(109,Table1[Column3])</f>
        <v>0</v>
      </c>
      <c r="E19" s="136">
        <f>SUBTOTAL(109,Table1[Column4])</f>
        <v>0</v>
      </c>
      <c r="F19" s="136">
        <f>SUBTOTAL(109,Table1[Column5])</f>
        <v>0</v>
      </c>
      <c r="G19" s="136">
        <f>SUBTOTAL(109,Table1[Column6])</f>
        <v>0</v>
      </c>
      <c r="H19" s="136">
        <f>SUBTOTAL(109,Table1[Column7])</f>
        <v>0</v>
      </c>
      <c r="I19" s="137">
        <f>SUBTOTAL(109,Table1[Column8])</f>
        <v>0</v>
      </c>
      <c r="J19" s="136">
        <f>SUBTOTAL(109,Table1[Column82])</f>
        <v>0</v>
      </c>
      <c r="K19" s="136">
        <f>SUBTOTAL(109,Table1[Column83])</f>
        <v>0</v>
      </c>
      <c r="L19" s="138"/>
    </row>
    <row r="20" spans="1:12" ht="16.5" customHeight="1" thickBot="1" x14ac:dyDescent="0.35">
      <c r="A20" s="81"/>
      <c r="B20" s="86"/>
      <c r="C20" s="87"/>
      <c r="D20" s="88"/>
      <c r="E20" s="88"/>
      <c r="F20" s="88"/>
      <c r="G20" s="88"/>
      <c r="H20" s="260"/>
      <c r="I20" s="260"/>
      <c r="J20" s="264" t="s">
        <v>53</v>
      </c>
      <c r="K20" s="265"/>
      <c r="L20" s="129">
        <f>SUM('Expense Report'!$L$12:$L$18)</f>
        <v>0</v>
      </c>
    </row>
    <row r="21" spans="1:12" ht="13.5" customHeight="1" thickBot="1" x14ac:dyDescent="0.35">
      <c r="A21" s="262" t="s">
        <v>35</v>
      </c>
      <c r="B21" s="263"/>
      <c r="C21" s="56" t="s">
        <v>51</v>
      </c>
      <c r="D21" s="89" t="s">
        <v>52</v>
      </c>
      <c r="E21" s="78"/>
      <c r="F21" s="90"/>
      <c r="G21" s="90"/>
      <c r="H21" s="260"/>
      <c r="I21" s="260"/>
      <c r="J21" s="258" t="s">
        <v>63</v>
      </c>
      <c r="K21" s="259"/>
      <c r="L21" s="91">
        <f>SUM(D27)</f>
        <v>0</v>
      </c>
    </row>
    <row r="22" spans="1:12" ht="13.5" customHeight="1" x14ac:dyDescent="0.3">
      <c r="A22" s="266" t="s">
        <v>16</v>
      </c>
      <c r="B22" s="267"/>
      <c r="C22" s="140">
        <f>'TA Authorization'!$H$39</f>
        <v>0</v>
      </c>
      <c r="D22" s="132">
        <f>SUM('TA Authorization'!H38:I38)</f>
        <v>0</v>
      </c>
      <c r="E22" s="78"/>
      <c r="F22" s="90"/>
      <c r="G22" s="90"/>
      <c r="H22" s="36"/>
      <c r="I22" s="36"/>
      <c r="J22" s="258" t="s">
        <v>111</v>
      </c>
      <c r="K22" s="259"/>
      <c r="L22" s="92">
        <f>L20-L21</f>
        <v>0</v>
      </c>
    </row>
    <row r="23" spans="1:12" ht="13.5" customHeight="1" x14ac:dyDescent="0.3">
      <c r="A23" s="268" t="s">
        <v>17</v>
      </c>
      <c r="B23" s="269"/>
      <c r="C23" s="141">
        <f>'TA Authorization'!$H$41</f>
        <v>0</v>
      </c>
      <c r="D23" s="133">
        <f>SUM('TA Authorization'!H40:I40)</f>
        <v>0</v>
      </c>
      <c r="E23" s="81"/>
      <c r="F23" s="81"/>
      <c r="G23" s="81"/>
      <c r="H23" s="81"/>
      <c r="I23" s="81"/>
      <c r="J23" s="81"/>
      <c r="K23" s="81"/>
      <c r="L23" s="81"/>
    </row>
    <row r="24" spans="1:12" ht="12" customHeight="1" x14ac:dyDescent="0.3">
      <c r="A24" s="270" t="s">
        <v>18</v>
      </c>
      <c r="B24" s="271"/>
      <c r="C24" s="142">
        <f>'TA Authorization'!$H$43</f>
        <v>0</v>
      </c>
      <c r="D24" s="133">
        <f>SUM('TA Authorization'!H42:I42)</f>
        <v>0</v>
      </c>
      <c r="E24" s="81"/>
      <c r="F24" s="81"/>
      <c r="G24" s="81"/>
      <c r="J24" s="255" t="s">
        <v>54</v>
      </c>
      <c r="K24" s="255"/>
      <c r="L24" s="93">
        <f>IF(L21&lt;L20,0,SUM(L21-L20))</f>
        <v>0</v>
      </c>
    </row>
    <row r="25" spans="1:12" ht="11.25" customHeight="1" x14ac:dyDescent="0.3">
      <c r="A25" s="256" t="s">
        <v>101</v>
      </c>
      <c r="B25" s="257"/>
      <c r="C25" s="143">
        <f>'TA Authorization'!$H$45</f>
        <v>0</v>
      </c>
      <c r="D25" s="134">
        <f>SUM('TA Authorization'!H44:I44)</f>
        <v>0</v>
      </c>
      <c r="E25" s="81"/>
      <c r="F25" s="81"/>
      <c r="G25" s="81"/>
      <c r="J25" s="255" t="s">
        <v>55</v>
      </c>
      <c r="K25" s="255"/>
      <c r="L25" s="93">
        <f>(IF(L21&gt;L20,0,SUM(L21-L20)) * -1)</f>
        <v>0</v>
      </c>
    </row>
    <row r="26" spans="1:12" ht="10.5" customHeight="1" x14ac:dyDescent="0.3">
      <c r="A26" s="253" t="s">
        <v>37</v>
      </c>
      <c r="B26" s="254"/>
      <c r="C26" s="144"/>
      <c r="D26" s="133">
        <f>SUM('TA Authorization'!D48)</f>
        <v>0</v>
      </c>
      <c r="E26" s="81"/>
      <c r="F26" s="81"/>
      <c r="G26" s="81"/>
      <c r="J26" s="36"/>
      <c r="K26" s="36"/>
      <c r="L26" s="128"/>
    </row>
    <row r="27" spans="1:12" ht="16.5" customHeight="1" x14ac:dyDescent="0.3">
      <c r="A27" s="81"/>
      <c r="B27" s="258" t="s">
        <v>63</v>
      </c>
      <c r="C27" s="259"/>
      <c r="D27" s="94">
        <f>SUM(D22:D26)</f>
        <v>0</v>
      </c>
      <c r="E27" s="81"/>
      <c r="F27" s="81"/>
      <c r="G27" s="81"/>
      <c r="H27" s="81"/>
      <c r="I27" s="81"/>
      <c r="J27" s="81"/>
      <c r="K27" s="81"/>
      <c r="L27" s="81"/>
    </row>
    <row r="28" spans="1:12" ht="9" customHeight="1" x14ac:dyDescent="0.3">
      <c r="A28" s="76"/>
      <c r="B28" s="95"/>
      <c r="C28" s="95"/>
      <c r="D28" s="96"/>
      <c r="E28" s="76"/>
      <c r="F28" s="76"/>
      <c r="G28" s="76"/>
      <c r="H28" s="76"/>
      <c r="I28" s="76"/>
      <c r="J28" s="76"/>
      <c r="K28" s="76"/>
      <c r="L28" s="76"/>
    </row>
    <row r="29" spans="1:12" s="122" customFormat="1" ht="16.5" customHeight="1" x14ac:dyDescent="0.3">
      <c r="A29" s="217"/>
      <c r="B29" s="217"/>
      <c r="C29" s="217"/>
      <c r="D29" s="113"/>
      <c r="E29" s="119"/>
      <c r="F29" s="119"/>
      <c r="G29" s="217"/>
      <c r="H29" s="217"/>
      <c r="I29" s="217"/>
      <c r="J29" s="120"/>
      <c r="K29" s="120"/>
      <c r="L29" s="121"/>
    </row>
    <row r="30" spans="1:12" s="122" customFormat="1" ht="16.5" customHeight="1" x14ac:dyDescent="0.3">
      <c r="A30" s="234" t="s">
        <v>66</v>
      </c>
      <c r="B30" s="234"/>
      <c r="C30" s="234"/>
      <c r="D30" s="117" t="s">
        <v>20</v>
      </c>
      <c r="E30" s="123"/>
      <c r="F30" s="123"/>
      <c r="G30" s="234" t="s">
        <v>96</v>
      </c>
      <c r="H30" s="234"/>
      <c r="I30" s="234"/>
      <c r="J30" s="32"/>
      <c r="K30" s="32"/>
      <c r="L30" s="117" t="s">
        <v>20</v>
      </c>
    </row>
    <row r="31" spans="1:12" s="122" customFormat="1" ht="16.5" customHeight="1" x14ac:dyDescent="0.3">
      <c r="A31" s="217"/>
      <c r="B31" s="217"/>
      <c r="C31" s="217"/>
      <c r="D31" s="113"/>
      <c r="E31" s="119"/>
      <c r="F31" s="119"/>
      <c r="G31" s="217"/>
      <c r="H31" s="217"/>
      <c r="I31" s="217"/>
      <c r="J31" s="120"/>
      <c r="K31" s="120"/>
      <c r="L31" s="121"/>
    </row>
    <row r="32" spans="1:12" s="122" customFormat="1" ht="16.5" customHeight="1" x14ac:dyDescent="0.3">
      <c r="A32" s="234" t="s">
        <v>106</v>
      </c>
      <c r="B32" s="234"/>
      <c r="C32" s="234"/>
      <c r="D32" s="117" t="s">
        <v>20</v>
      </c>
      <c r="E32" s="123"/>
      <c r="F32" s="123"/>
      <c r="G32" s="234" t="s">
        <v>97</v>
      </c>
      <c r="H32" s="234"/>
      <c r="I32" s="234"/>
      <c r="J32" s="32"/>
      <c r="K32" s="32"/>
      <c r="L32" s="117" t="s">
        <v>20</v>
      </c>
    </row>
    <row r="33" s="122" customFormat="1" ht="16.5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</sheetData>
  <sheetProtection algorithmName="SHA-512" hashValue="cRr6B5xVLM+yCeUsTd6q1i9f80alf8L4GCEZvHpKiWEvz7MydRVgOPgVzIfcCoDfZL2Ft5OQ3QZAYBekndndhg==" saltValue="rFXhJ+EaxJffV78JhdVn+g==" spinCount="100000" sheet="1" selectLockedCells="1"/>
  <mergeCells count="39">
    <mergeCell ref="H20:I20"/>
    <mergeCell ref="H21:I21"/>
    <mergeCell ref="J24:K24"/>
    <mergeCell ref="A8:B8"/>
    <mergeCell ref="C8:L8"/>
    <mergeCell ref="A21:B21"/>
    <mergeCell ref="J20:K20"/>
    <mergeCell ref="J21:K21"/>
    <mergeCell ref="J22:K22"/>
    <mergeCell ref="A22:B22"/>
    <mergeCell ref="A23:B23"/>
    <mergeCell ref="A24:B24"/>
    <mergeCell ref="A26:B26"/>
    <mergeCell ref="G30:I30"/>
    <mergeCell ref="G32:I32"/>
    <mergeCell ref="J25:K25"/>
    <mergeCell ref="A25:B25"/>
    <mergeCell ref="A32:C32"/>
    <mergeCell ref="A30:C30"/>
    <mergeCell ref="G31:I31"/>
    <mergeCell ref="G29:I29"/>
    <mergeCell ref="A29:C29"/>
    <mergeCell ref="A31:C31"/>
    <mergeCell ref="B27:C27"/>
    <mergeCell ref="A1:L1"/>
    <mergeCell ref="A2:L2"/>
    <mergeCell ref="C5:E5"/>
    <mergeCell ref="C6:E6"/>
    <mergeCell ref="C7:E7"/>
    <mergeCell ref="G6:H6"/>
    <mergeCell ref="G7:H7"/>
    <mergeCell ref="A6:B6"/>
    <mergeCell ref="G5:H5"/>
    <mergeCell ref="A4:B4"/>
    <mergeCell ref="A5:B5"/>
    <mergeCell ref="A7:B7"/>
    <mergeCell ref="H4:I4"/>
    <mergeCell ref="J5:K5"/>
    <mergeCell ref="J6:K6"/>
  </mergeCells>
  <conditionalFormatting sqref="L20:L21 L24 L26">
    <cfRule type="colorScale" priority="3">
      <colorScale>
        <cfvo type="min"/>
        <cfvo type="max"/>
        <color rgb="FFFFFFFF"/>
        <color theme="0"/>
      </colorScale>
    </cfRule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5">
    <cfRule type="colorScale" priority="1">
      <colorScale>
        <cfvo type="min"/>
        <cfvo type="max"/>
        <color rgb="FFFFFFFF"/>
        <color theme="0"/>
      </colorScale>
    </cfRule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landscape" r:id="rId1"/>
  <headerFooter>
    <oddHeader>&amp;L&amp;G</oddHeader>
    <oddFooter>&amp;R&amp;8TAFORM NO. III-A-2.4B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1" zoomScaleNormal="100" workbookViewId="0">
      <selection activeCell="A13" sqref="A13:H17"/>
    </sheetView>
  </sheetViews>
  <sheetFormatPr defaultRowHeight="14.4" x14ac:dyDescent="0.3"/>
  <cols>
    <col min="1" max="1" width="21.33203125" customWidth="1"/>
    <col min="2" max="2" width="11.33203125" bestFit="1" customWidth="1"/>
  </cols>
  <sheetData>
    <row r="1" spans="1:8" ht="18.600000000000001" x14ac:dyDescent="0.45">
      <c r="A1" s="272" t="s">
        <v>9</v>
      </c>
      <c r="B1" s="272"/>
      <c r="C1" s="272"/>
      <c r="D1" s="272"/>
      <c r="E1" s="272"/>
      <c r="F1" s="272"/>
      <c r="G1" s="272"/>
      <c r="H1" s="272"/>
    </row>
    <row r="2" spans="1:8" ht="22.5" customHeight="1" thickBot="1" x14ac:dyDescent="0.35">
      <c r="A2" s="273" t="s">
        <v>80</v>
      </c>
      <c r="B2" s="273"/>
      <c r="C2" s="273"/>
      <c r="D2" s="273"/>
      <c r="E2" s="273"/>
      <c r="F2" s="273"/>
      <c r="G2" s="273"/>
      <c r="H2" s="273"/>
    </row>
    <row r="3" spans="1:8" ht="15.6" x14ac:dyDescent="0.3">
      <c r="A3" s="39"/>
      <c r="B3" s="39"/>
      <c r="C3" s="39"/>
      <c r="D3" s="39"/>
      <c r="E3" s="39"/>
      <c r="F3" s="39"/>
      <c r="G3" s="39"/>
      <c r="H3" s="39"/>
    </row>
    <row r="4" spans="1:8" x14ac:dyDescent="0.3">
      <c r="A4" s="100" t="s">
        <v>81</v>
      </c>
      <c r="B4" s="285">
        <f>'TA Authorization'!$C$5</f>
        <v>0</v>
      </c>
      <c r="C4" s="285"/>
      <c r="D4" s="285"/>
      <c r="E4" s="46"/>
      <c r="F4" s="100" t="s">
        <v>84</v>
      </c>
      <c r="G4" s="288"/>
      <c r="H4" s="288"/>
    </row>
    <row r="5" spans="1:8" x14ac:dyDescent="0.3">
      <c r="A5" s="100" t="s">
        <v>82</v>
      </c>
      <c r="B5" s="286">
        <f>'TA Authorization'!$C$6</f>
        <v>0</v>
      </c>
      <c r="C5" s="286"/>
      <c r="D5" s="286"/>
      <c r="E5" s="46"/>
      <c r="F5" s="46"/>
      <c r="G5" s="46"/>
      <c r="H5" s="46"/>
    </row>
    <row r="6" spans="1:8" x14ac:dyDescent="0.3">
      <c r="A6" s="100" t="s">
        <v>85</v>
      </c>
      <c r="B6" s="286">
        <f>'TA Authorization'!$G$4</f>
        <v>0</v>
      </c>
      <c r="C6" s="286"/>
      <c r="D6" s="286"/>
      <c r="E6" s="49"/>
      <c r="F6" s="46"/>
      <c r="G6" s="46"/>
      <c r="H6" s="46"/>
    </row>
    <row r="7" spans="1:8" x14ac:dyDescent="0.3">
      <c r="A7" s="100" t="s">
        <v>83</v>
      </c>
      <c r="B7" s="286">
        <f>'TA Authorization'!E7</f>
        <v>0</v>
      </c>
      <c r="C7" s="286"/>
      <c r="D7" s="286"/>
      <c r="E7" s="49"/>
      <c r="F7" s="46"/>
      <c r="G7" s="46"/>
      <c r="H7" s="46"/>
    </row>
    <row r="8" spans="1:8" x14ac:dyDescent="0.3">
      <c r="A8" s="46"/>
      <c r="B8" s="46"/>
      <c r="C8" s="46"/>
      <c r="D8" s="125"/>
      <c r="E8" s="125"/>
      <c r="F8" s="125"/>
      <c r="G8" s="125"/>
      <c r="H8" s="125"/>
    </row>
    <row r="9" spans="1:8" x14ac:dyDescent="0.3">
      <c r="A9" s="100" t="s">
        <v>89</v>
      </c>
      <c r="B9" s="289">
        <f>SUM('TA Authorization'!I5)</f>
        <v>0</v>
      </c>
      <c r="C9" s="289"/>
      <c r="D9" s="274"/>
      <c r="E9" s="274"/>
      <c r="F9" s="274"/>
      <c r="G9" s="126"/>
      <c r="H9" s="125"/>
    </row>
    <row r="10" spans="1:8" x14ac:dyDescent="0.3">
      <c r="A10" s="100" t="s">
        <v>90</v>
      </c>
      <c r="B10" s="290">
        <f>SUM('TA Authorization'!I6)</f>
        <v>0</v>
      </c>
      <c r="C10" s="291"/>
      <c r="D10" s="274"/>
      <c r="E10" s="274"/>
      <c r="F10" s="274"/>
      <c r="G10" s="126"/>
      <c r="H10" s="125"/>
    </row>
    <row r="11" spans="1:8" x14ac:dyDescent="0.3">
      <c r="A11" s="46"/>
      <c r="B11" s="46"/>
      <c r="C11" s="46"/>
      <c r="D11" s="125"/>
      <c r="E11" s="125"/>
      <c r="F11" s="125"/>
      <c r="G11" s="125"/>
      <c r="H11" s="125"/>
    </row>
    <row r="12" spans="1:8" ht="15" thickBot="1" x14ac:dyDescent="0.35">
      <c r="A12" s="284" t="s">
        <v>91</v>
      </c>
      <c r="B12" s="284"/>
      <c r="C12" s="47"/>
      <c r="D12" s="127"/>
      <c r="E12" s="127"/>
      <c r="F12" s="127"/>
      <c r="G12" s="127"/>
      <c r="H12" s="127"/>
    </row>
    <row r="13" spans="1:8" x14ac:dyDescent="0.3">
      <c r="A13" s="275"/>
      <c r="B13" s="276"/>
      <c r="C13" s="276"/>
      <c r="D13" s="276"/>
      <c r="E13" s="276"/>
      <c r="F13" s="276"/>
      <c r="G13" s="276"/>
      <c r="H13" s="277"/>
    </row>
    <row r="14" spans="1:8" x14ac:dyDescent="0.3">
      <c r="A14" s="278"/>
      <c r="B14" s="279"/>
      <c r="C14" s="279"/>
      <c r="D14" s="279"/>
      <c r="E14" s="279"/>
      <c r="F14" s="279"/>
      <c r="G14" s="279"/>
      <c r="H14" s="280"/>
    </row>
    <row r="15" spans="1:8" x14ac:dyDescent="0.3">
      <c r="A15" s="278"/>
      <c r="B15" s="279"/>
      <c r="C15" s="279"/>
      <c r="D15" s="279"/>
      <c r="E15" s="279"/>
      <c r="F15" s="279"/>
      <c r="G15" s="279"/>
      <c r="H15" s="280"/>
    </row>
    <row r="16" spans="1:8" x14ac:dyDescent="0.3">
      <c r="A16" s="278"/>
      <c r="B16" s="279"/>
      <c r="C16" s="279"/>
      <c r="D16" s="279"/>
      <c r="E16" s="279"/>
      <c r="F16" s="279"/>
      <c r="G16" s="279"/>
      <c r="H16" s="280"/>
    </row>
    <row r="17" spans="1:8" ht="15" thickBot="1" x14ac:dyDescent="0.35">
      <c r="A17" s="281"/>
      <c r="B17" s="282"/>
      <c r="C17" s="282"/>
      <c r="D17" s="282"/>
      <c r="E17" s="282"/>
      <c r="F17" s="282"/>
      <c r="G17" s="282"/>
      <c r="H17" s="283"/>
    </row>
    <row r="18" spans="1:8" x14ac:dyDescent="0.3">
      <c r="A18" s="46"/>
      <c r="B18" s="46"/>
      <c r="C18" s="46"/>
      <c r="D18" s="46"/>
      <c r="E18" s="46"/>
      <c r="F18" s="46"/>
      <c r="G18" s="46"/>
      <c r="H18" s="46"/>
    </row>
    <row r="19" spans="1:8" ht="15" thickBot="1" x14ac:dyDescent="0.35">
      <c r="A19" s="284" t="s">
        <v>88</v>
      </c>
      <c r="B19" s="284"/>
      <c r="C19" s="284"/>
      <c r="D19" s="284"/>
      <c r="E19" s="284"/>
      <c r="F19" s="46"/>
      <c r="G19" s="46"/>
      <c r="H19" s="46"/>
    </row>
    <row r="20" spans="1:8" x14ac:dyDescent="0.3">
      <c r="A20" s="292" t="s">
        <v>93</v>
      </c>
      <c r="B20" s="293"/>
      <c r="C20" s="293"/>
      <c r="D20" s="294"/>
      <c r="E20" s="295" t="s">
        <v>94</v>
      </c>
      <c r="F20" s="293"/>
      <c r="G20" s="293"/>
      <c r="H20" s="296"/>
    </row>
    <row r="21" spans="1:8" x14ac:dyDescent="0.3">
      <c r="A21" s="299"/>
      <c r="B21" s="300"/>
      <c r="C21" s="300"/>
      <c r="D21" s="300"/>
      <c r="E21" s="300"/>
      <c r="F21" s="300"/>
      <c r="G21" s="300"/>
      <c r="H21" s="302"/>
    </row>
    <row r="22" spans="1:8" x14ac:dyDescent="0.3">
      <c r="A22" s="299"/>
      <c r="B22" s="300"/>
      <c r="C22" s="300"/>
      <c r="D22" s="300"/>
      <c r="E22" s="300"/>
      <c r="F22" s="300"/>
      <c r="G22" s="300"/>
      <c r="H22" s="302"/>
    </row>
    <row r="23" spans="1:8" x14ac:dyDescent="0.3">
      <c r="A23" s="299"/>
      <c r="B23" s="300"/>
      <c r="C23" s="300"/>
      <c r="D23" s="300"/>
      <c r="E23" s="300"/>
      <c r="F23" s="300"/>
      <c r="G23" s="300"/>
      <c r="H23" s="302"/>
    </row>
    <row r="24" spans="1:8" x14ac:dyDescent="0.3">
      <c r="A24" s="299"/>
      <c r="B24" s="300"/>
      <c r="C24" s="300"/>
      <c r="D24" s="300"/>
      <c r="E24" s="300"/>
      <c r="F24" s="300"/>
      <c r="G24" s="300"/>
      <c r="H24" s="302"/>
    </row>
    <row r="25" spans="1:8" x14ac:dyDescent="0.3">
      <c r="A25" s="299"/>
      <c r="B25" s="300"/>
      <c r="C25" s="300"/>
      <c r="D25" s="300"/>
      <c r="E25" s="300"/>
      <c r="F25" s="300"/>
      <c r="G25" s="300"/>
      <c r="H25" s="302"/>
    </row>
    <row r="26" spans="1:8" x14ac:dyDescent="0.3">
      <c r="A26" s="299"/>
      <c r="B26" s="300"/>
      <c r="C26" s="300"/>
      <c r="D26" s="300"/>
      <c r="E26" s="300"/>
      <c r="F26" s="300"/>
      <c r="G26" s="300"/>
      <c r="H26" s="302"/>
    </row>
    <row r="27" spans="1:8" x14ac:dyDescent="0.3">
      <c r="A27" s="299"/>
      <c r="B27" s="300"/>
      <c r="C27" s="300"/>
      <c r="D27" s="300"/>
      <c r="E27" s="300"/>
      <c r="F27" s="300"/>
      <c r="G27" s="300"/>
      <c r="H27" s="302"/>
    </row>
    <row r="28" spans="1:8" ht="15" thickBot="1" x14ac:dyDescent="0.35">
      <c r="A28" s="301"/>
      <c r="B28" s="297"/>
      <c r="C28" s="297"/>
      <c r="D28" s="297"/>
      <c r="E28" s="297"/>
      <c r="F28" s="297"/>
      <c r="G28" s="297"/>
      <c r="H28" s="298"/>
    </row>
    <row r="29" spans="1:8" x14ac:dyDescent="0.3">
      <c r="A29" s="46"/>
      <c r="B29" s="46"/>
      <c r="C29" s="46"/>
      <c r="D29" s="46"/>
      <c r="E29" s="46"/>
      <c r="F29" s="46"/>
      <c r="G29" s="46"/>
      <c r="H29" s="46"/>
    </row>
    <row r="30" spans="1:8" ht="15" thickBot="1" x14ac:dyDescent="0.35">
      <c r="A30" s="284" t="s">
        <v>86</v>
      </c>
      <c r="B30" s="284"/>
      <c r="C30" s="284"/>
      <c r="D30" s="46"/>
      <c r="E30" s="46"/>
      <c r="F30" s="46"/>
      <c r="G30" s="46"/>
      <c r="H30" s="46"/>
    </row>
    <row r="31" spans="1:8" x14ac:dyDescent="0.3">
      <c r="A31" s="275"/>
      <c r="B31" s="276"/>
      <c r="C31" s="276"/>
      <c r="D31" s="276"/>
      <c r="E31" s="276"/>
      <c r="F31" s="276"/>
      <c r="G31" s="276"/>
      <c r="H31" s="277"/>
    </row>
    <row r="32" spans="1:8" x14ac:dyDescent="0.3">
      <c r="A32" s="278"/>
      <c r="B32" s="279"/>
      <c r="C32" s="279"/>
      <c r="D32" s="279"/>
      <c r="E32" s="279"/>
      <c r="F32" s="279"/>
      <c r="G32" s="279"/>
      <c r="H32" s="280"/>
    </row>
    <row r="33" spans="1:8" x14ac:dyDescent="0.3">
      <c r="A33" s="278"/>
      <c r="B33" s="279"/>
      <c r="C33" s="279"/>
      <c r="D33" s="279"/>
      <c r="E33" s="279"/>
      <c r="F33" s="279"/>
      <c r="G33" s="279"/>
      <c r="H33" s="280"/>
    </row>
    <row r="34" spans="1:8" x14ac:dyDescent="0.3">
      <c r="A34" s="278"/>
      <c r="B34" s="279"/>
      <c r="C34" s="279"/>
      <c r="D34" s="279"/>
      <c r="E34" s="279"/>
      <c r="F34" s="279"/>
      <c r="G34" s="279"/>
      <c r="H34" s="280"/>
    </row>
    <row r="35" spans="1:8" ht="15" thickBot="1" x14ac:dyDescent="0.35">
      <c r="A35" s="281"/>
      <c r="B35" s="282"/>
      <c r="C35" s="282"/>
      <c r="D35" s="282"/>
      <c r="E35" s="282"/>
      <c r="F35" s="282"/>
      <c r="G35" s="282"/>
      <c r="H35" s="283"/>
    </row>
    <row r="36" spans="1:8" x14ac:dyDescent="0.3">
      <c r="A36" s="46"/>
      <c r="B36" s="46"/>
      <c r="C36" s="46"/>
      <c r="D36" s="46"/>
      <c r="E36" s="46"/>
      <c r="F36" s="46"/>
      <c r="G36" s="46"/>
      <c r="H36" s="46"/>
    </row>
    <row r="37" spans="1:8" ht="15" thickBot="1" x14ac:dyDescent="0.35">
      <c r="A37" s="284" t="s">
        <v>87</v>
      </c>
      <c r="B37" s="284"/>
      <c r="C37" s="284"/>
      <c r="D37" s="46"/>
      <c r="E37" s="46"/>
      <c r="F37" s="46"/>
      <c r="G37" s="46"/>
      <c r="H37" s="46"/>
    </row>
    <row r="38" spans="1:8" x14ac:dyDescent="0.3">
      <c r="A38" s="275"/>
      <c r="B38" s="276"/>
      <c r="C38" s="276"/>
      <c r="D38" s="276"/>
      <c r="E38" s="276"/>
      <c r="F38" s="276"/>
      <c r="G38" s="276"/>
      <c r="H38" s="277"/>
    </row>
    <row r="39" spans="1:8" x14ac:dyDescent="0.3">
      <c r="A39" s="278"/>
      <c r="B39" s="279"/>
      <c r="C39" s="279"/>
      <c r="D39" s="279"/>
      <c r="E39" s="279"/>
      <c r="F39" s="279"/>
      <c r="G39" s="279"/>
      <c r="H39" s="280"/>
    </row>
    <row r="40" spans="1:8" x14ac:dyDescent="0.3">
      <c r="A40" s="278"/>
      <c r="B40" s="279"/>
      <c r="C40" s="279"/>
      <c r="D40" s="279"/>
      <c r="E40" s="279"/>
      <c r="F40" s="279"/>
      <c r="G40" s="279"/>
      <c r="H40" s="280"/>
    </row>
    <row r="41" spans="1:8" x14ac:dyDescent="0.3">
      <c r="A41" s="278"/>
      <c r="B41" s="279"/>
      <c r="C41" s="279"/>
      <c r="D41" s="279"/>
      <c r="E41" s="279"/>
      <c r="F41" s="279"/>
      <c r="G41" s="279"/>
      <c r="H41" s="280"/>
    </row>
    <row r="42" spans="1:8" x14ac:dyDescent="0.3">
      <c r="A42" s="278"/>
      <c r="B42" s="279"/>
      <c r="C42" s="279"/>
      <c r="D42" s="279"/>
      <c r="E42" s="279"/>
      <c r="F42" s="279"/>
      <c r="G42" s="279"/>
      <c r="H42" s="280"/>
    </row>
    <row r="43" spans="1:8" ht="15" thickBot="1" x14ac:dyDescent="0.35">
      <c r="A43" s="281"/>
      <c r="B43" s="282"/>
      <c r="C43" s="282"/>
      <c r="D43" s="282"/>
      <c r="E43" s="282"/>
      <c r="F43" s="282"/>
      <c r="G43" s="282"/>
      <c r="H43" s="283"/>
    </row>
    <row r="44" spans="1:8" s="111" customFormat="1" x14ac:dyDescent="0.3">
      <c r="A44" s="287"/>
      <c r="B44" s="287"/>
      <c r="C44" s="287"/>
      <c r="D44" s="124"/>
      <c r="E44" s="287"/>
      <c r="F44" s="287"/>
      <c r="G44" s="287"/>
      <c r="H44" s="125"/>
    </row>
    <row r="45" spans="1:8" s="111" customFormat="1" x14ac:dyDescent="0.3">
      <c r="A45" s="125" t="s">
        <v>66</v>
      </c>
      <c r="B45" s="125"/>
      <c r="C45" s="125"/>
      <c r="D45" s="125"/>
      <c r="E45" s="125" t="s">
        <v>92</v>
      </c>
      <c r="F45" s="125"/>
      <c r="G45" s="125"/>
      <c r="H45" s="125"/>
    </row>
    <row r="46" spans="1:8" x14ac:dyDescent="0.3">
      <c r="A46" s="40"/>
      <c r="B46" s="40"/>
      <c r="C46" s="40"/>
      <c r="D46" s="40"/>
      <c r="E46" s="40"/>
      <c r="F46" s="40"/>
      <c r="G46" s="40"/>
      <c r="H46" s="40"/>
    </row>
    <row r="47" spans="1:8" x14ac:dyDescent="0.3">
      <c r="A47" s="40"/>
      <c r="B47" s="40"/>
      <c r="C47" s="40"/>
      <c r="D47" s="40"/>
      <c r="E47" s="40"/>
      <c r="F47" s="40"/>
      <c r="G47" s="40"/>
      <c r="H47" s="40"/>
    </row>
    <row r="48" spans="1:8" x14ac:dyDescent="0.3">
      <c r="A48" s="40"/>
      <c r="B48" s="40"/>
      <c r="C48" s="40"/>
      <c r="D48" s="40"/>
      <c r="E48" s="40"/>
      <c r="F48" s="40"/>
      <c r="G48" s="40"/>
      <c r="H48" s="40"/>
    </row>
    <row r="49" spans="1:8" x14ac:dyDescent="0.3">
      <c r="A49" s="40"/>
      <c r="B49" s="40"/>
      <c r="C49" s="40"/>
      <c r="D49" s="40"/>
      <c r="E49" s="40"/>
      <c r="F49" s="40"/>
      <c r="G49" s="40"/>
      <c r="H49" s="40"/>
    </row>
    <row r="50" spans="1:8" x14ac:dyDescent="0.3">
      <c r="A50" s="40"/>
      <c r="B50" s="40"/>
      <c r="C50" s="40"/>
      <c r="D50" s="40"/>
      <c r="E50" s="40"/>
      <c r="F50" s="40"/>
      <c r="G50" s="40"/>
      <c r="H50" s="40"/>
    </row>
    <row r="51" spans="1:8" x14ac:dyDescent="0.3">
      <c r="A51" s="40"/>
      <c r="B51" s="40"/>
      <c r="C51" s="40"/>
      <c r="D51" s="40"/>
      <c r="E51" s="40"/>
      <c r="F51" s="40"/>
      <c r="G51" s="40"/>
      <c r="H51" s="40"/>
    </row>
    <row r="52" spans="1:8" x14ac:dyDescent="0.3">
      <c r="A52" s="40"/>
      <c r="B52" s="40"/>
      <c r="C52" s="40"/>
      <c r="D52" s="40"/>
      <c r="E52" s="40"/>
      <c r="F52" s="40"/>
      <c r="G52" s="40"/>
      <c r="H52" s="40"/>
    </row>
    <row r="53" spans="1:8" x14ac:dyDescent="0.3">
      <c r="A53" s="40"/>
      <c r="B53" s="40"/>
      <c r="C53" s="40"/>
      <c r="D53" s="40"/>
      <c r="E53" s="40"/>
      <c r="F53" s="40"/>
      <c r="G53" s="40"/>
      <c r="H53" s="40"/>
    </row>
    <row r="54" spans="1:8" x14ac:dyDescent="0.3">
      <c r="A54" s="40"/>
      <c r="B54" s="40"/>
      <c r="C54" s="40"/>
      <c r="D54" s="40"/>
      <c r="E54" s="40"/>
      <c r="F54" s="40"/>
      <c r="G54" s="40"/>
      <c r="H54" s="40"/>
    </row>
    <row r="55" spans="1:8" x14ac:dyDescent="0.3">
      <c r="A55" s="40"/>
      <c r="B55" s="40"/>
      <c r="C55" s="40"/>
      <c r="D55" s="40"/>
      <c r="E55" s="40"/>
      <c r="F55" s="40"/>
      <c r="G55" s="40"/>
      <c r="H55" s="40"/>
    </row>
    <row r="56" spans="1:8" x14ac:dyDescent="0.3">
      <c r="A56" s="40"/>
      <c r="B56" s="40"/>
      <c r="C56" s="40"/>
      <c r="D56" s="40"/>
      <c r="E56" s="40"/>
      <c r="F56" s="40"/>
      <c r="G56" s="40"/>
      <c r="H56" s="40"/>
    </row>
    <row r="57" spans="1:8" x14ac:dyDescent="0.3">
      <c r="A57" s="40"/>
      <c r="B57" s="40"/>
      <c r="C57" s="40"/>
      <c r="D57" s="40"/>
      <c r="E57" s="40"/>
      <c r="F57" s="40"/>
      <c r="G57" s="40"/>
      <c r="H57" s="40"/>
    </row>
    <row r="58" spans="1:8" x14ac:dyDescent="0.3">
      <c r="A58" s="40"/>
      <c r="B58" s="40"/>
      <c r="C58" s="40"/>
      <c r="D58" s="40"/>
      <c r="E58" s="40"/>
      <c r="F58" s="40"/>
      <c r="G58" s="40"/>
      <c r="H58" s="40"/>
    </row>
    <row r="59" spans="1:8" x14ac:dyDescent="0.3">
      <c r="A59" s="40"/>
      <c r="B59" s="40"/>
      <c r="C59" s="40"/>
      <c r="D59" s="40"/>
      <c r="E59" s="40"/>
      <c r="F59" s="40"/>
      <c r="G59" s="40"/>
      <c r="H59" s="40"/>
    </row>
    <row r="60" spans="1:8" x14ac:dyDescent="0.3">
      <c r="A60" s="40"/>
      <c r="B60" s="40"/>
      <c r="C60" s="40"/>
      <c r="D60" s="40"/>
      <c r="E60" s="40"/>
      <c r="F60" s="40"/>
      <c r="G60" s="40"/>
      <c r="H60" s="40"/>
    </row>
    <row r="61" spans="1:8" x14ac:dyDescent="0.3">
      <c r="A61" s="40"/>
      <c r="B61" s="40"/>
      <c r="C61" s="40"/>
      <c r="D61" s="40"/>
      <c r="E61" s="40"/>
      <c r="F61" s="40"/>
      <c r="G61" s="40"/>
      <c r="H61" s="40"/>
    </row>
    <row r="62" spans="1:8" x14ac:dyDescent="0.3">
      <c r="A62" s="40"/>
      <c r="B62" s="40"/>
      <c r="C62" s="40"/>
      <c r="D62" s="40"/>
      <c r="E62" s="40"/>
      <c r="F62" s="40"/>
      <c r="G62" s="40"/>
      <c r="H62" s="40"/>
    </row>
  </sheetData>
  <sheetProtection algorithmName="SHA-512" hashValue="cYWvi9UFwYX0thkBZGNItm9CAyHZPQk364m2H63MEiX5TzE40+w3IexfwIA2frPUPzOVxpdonrvaQaZPm8JY2g==" saltValue="IlrATod9eWs9SV88w1JrdA==" spinCount="100000" sheet="1" objects="1" scenarios="1" selectLockedCells="1"/>
  <mergeCells count="38">
    <mergeCell ref="A37:C37"/>
    <mergeCell ref="A28:D28"/>
    <mergeCell ref="E21:H21"/>
    <mergeCell ref="E22:H22"/>
    <mergeCell ref="E23:H23"/>
    <mergeCell ref="E24:H24"/>
    <mergeCell ref="A25:D25"/>
    <mergeCell ref="A26:D26"/>
    <mergeCell ref="A27:D27"/>
    <mergeCell ref="E25:H25"/>
    <mergeCell ref="E26:H26"/>
    <mergeCell ref="E27:H27"/>
    <mergeCell ref="E44:G44"/>
    <mergeCell ref="G4:H4"/>
    <mergeCell ref="B9:C9"/>
    <mergeCell ref="B10:C10"/>
    <mergeCell ref="A20:D20"/>
    <mergeCell ref="E20:H20"/>
    <mergeCell ref="A38:H43"/>
    <mergeCell ref="A44:C44"/>
    <mergeCell ref="E28:H28"/>
    <mergeCell ref="A22:D22"/>
    <mergeCell ref="A21:D21"/>
    <mergeCell ref="A31:H35"/>
    <mergeCell ref="A23:D23"/>
    <mergeCell ref="A24:D24"/>
    <mergeCell ref="A19:E19"/>
    <mergeCell ref="A30:C30"/>
    <mergeCell ref="A1:H1"/>
    <mergeCell ref="A2:H2"/>
    <mergeCell ref="D9:F9"/>
    <mergeCell ref="D10:F10"/>
    <mergeCell ref="A13:H17"/>
    <mergeCell ref="A12:B12"/>
    <mergeCell ref="B4:D4"/>
    <mergeCell ref="B5:D5"/>
    <mergeCell ref="B6:D6"/>
    <mergeCell ref="B7:D7"/>
  </mergeCells>
  <pageMargins left="0.7" right="0.7" top="0.75" bottom="0.75" header="0.3" footer="0.3"/>
  <pageSetup orientation="portrait" r:id="rId1"/>
  <headerFooter>
    <oddHeader>&amp;L&amp;G</oddHeader>
    <oddFooter>&amp;R&amp;8TAFORM NO. III-A-2.4C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 Authorization</vt:lpstr>
      <vt:lpstr>Expense Report</vt:lpstr>
      <vt:lpstr>Trip Report</vt:lpstr>
    </vt:vector>
  </TitlesOfParts>
  <Company>Standing Rock Sioux Tribe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Eagle</dc:creator>
  <cp:lastModifiedBy>Kristin Steele</cp:lastModifiedBy>
  <cp:lastPrinted>2018-08-08T18:08:13Z</cp:lastPrinted>
  <dcterms:created xsi:type="dcterms:W3CDTF">2015-03-30T14:30:52Z</dcterms:created>
  <dcterms:modified xsi:type="dcterms:W3CDTF">2023-01-09T19:28:57Z</dcterms:modified>
</cp:coreProperties>
</file>